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PIC\Restreint\DDFI_PoleGestiondesActifs\SPI\VILLES\HARDRICOURT\Tir à l'arc-Canoë\CCC\"/>
    </mc:Choice>
  </mc:AlternateContent>
  <bookViews>
    <workbookView xWindow="0" yWindow="0" windowWidth="16965" windowHeight="11070"/>
  </bookViews>
  <sheets>
    <sheet name="Bilan - Bvd Carnot Hardricou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L44" i="1"/>
  <c r="J47" i="1"/>
  <c r="F56" i="1" l="1"/>
  <c r="E56" i="1"/>
  <c r="F55" i="1"/>
  <c r="F54" i="1"/>
  <c r="F53" i="1"/>
  <c r="F52" i="1"/>
  <c r="E50" i="1"/>
  <c r="F50" i="1" s="1"/>
  <c r="E49" i="1"/>
  <c r="F49" i="1" s="1"/>
  <c r="E48" i="1"/>
  <c r="F48" i="1" s="1"/>
  <c r="E47" i="1"/>
  <c r="F47" i="1" s="1"/>
  <c r="E46" i="1"/>
  <c r="F46" i="1" s="1"/>
  <c r="E44" i="1"/>
  <c r="F44" i="1" s="1"/>
  <c r="E43" i="1"/>
  <c r="F43" i="1" s="1"/>
  <c r="F42" i="1"/>
  <c r="E42" i="1"/>
  <c r="H41" i="1"/>
  <c r="E41" i="1"/>
  <c r="F41" i="1" s="1"/>
  <c r="F40" i="1"/>
  <c r="E40" i="1"/>
  <c r="F39" i="1"/>
  <c r="E39" i="1"/>
  <c r="E38" i="1"/>
  <c r="F38" i="1" s="1"/>
  <c r="F36" i="1"/>
  <c r="E36" i="1"/>
  <c r="E35" i="1"/>
  <c r="D35" i="1"/>
  <c r="F35" i="1" s="1"/>
  <c r="F34" i="1"/>
  <c r="E34" i="1"/>
  <c r="H33" i="1"/>
  <c r="F33" i="1"/>
  <c r="E33" i="1"/>
  <c r="H32" i="1"/>
  <c r="F32" i="1"/>
  <c r="E32" i="1"/>
  <c r="H31" i="1"/>
  <c r="H30" i="1"/>
  <c r="F30" i="1"/>
  <c r="E30" i="1"/>
  <c r="F29" i="1"/>
  <c r="E29" i="1"/>
  <c r="F28" i="1"/>
  <c r="E28" i="1"/>
  <c r="F27" i="1"/>
  <c r="F26" i="1"/>
  <c r="M13" i="1"/>
  <c r="K13" i="1"/>
  <c r="J13" i="1"/>
  <c r="H12" i="1"/>
  <c r="F12" i="1"/>
  <c r="M12" i="1" s="1"/>
  <c r="L33" i="1" s="1"/>
  <c r="M11" i="1"/>
  <c r="K11" i="1"/>
  <c r="J11" i="1"/>
  <c r="H10" i="1"/>
  <c r="F10" i="1"/>
  <c r="M10" i="1" s="1"/>
  <c r="L32" i="1" s="1"/>
  <c r="M9" i="1"/>
  <c r="K9" i="1"/>
  <c r="J9" i="1"/>
  <c r="M8" i="1"/>
  <c r="L31" i="1" s="1"/>
  <c r="J8" i="1"/>
  <c r="H8" i="1"/>
  <c r="F8" i="1"/>
  <c r="M7" i="1"/>
  <c r="L30" i="1" s="1"/>
  <c r="K7" i="1"/>
  <c r="J7" i="1"/>
  <c r="M6" i="1"/>
  <c r="J6" i="1"/>
  <c r="H6" i="1"/>
  <c r="D25" i="1" s="1"/>
  <c r="F6" i="1"/>
  <c r="E25" i="1" l="1"/>
  <c r="E57" i="1" s="1"/>
  <c r="K42" i="1" s="1"/>
  <c r="D57" i="1"/>
  <c r="J42" i="1" s="1"/>
  <c r="F25" i="1"/>
  <c r="F57" i="1" s="1"/>
  <c r="L42" i="1" s="1"/>
  <c r="K32" i="1"/>
  <c r="J32" i="1"/>
  <c r="J30" i="1"/>
  <c r="K30" i="1" s="1"/>
  <c r="K38" i="1" s="1"/>
  <c r="K41" i="1" s="1"/>
  <c r="L38" i="1"/>
  <c r="L41" i="1" s="1"/>
  <c r="K31" i="1"/>
  <c r="J31" i="1"/>
  <c r="J33" i="1"/>
  <c r="K33" i="1" s="1"/>
  <c r="J12" i="1"/>
  <c r="J10" i="1"/>
  <c r="L43" i="1" l="1"/>
  <c r="K43" i="1"/>
  <c r="K46" i="1" s="1"/>
  <c r="L46" i="1" s="1"/>
  <c r="J38" i="1"/>
  <c r="J41" i="1" s="1"/>
  <c r="J44" i="1" s="1"/>
  <c r="K45" i="1" l="1"/>
  <c r="L45" i="1" s="1"/>
</calcChain>
</file>

<file path=xl/sharedStrings.xml><?xml version="1.0" encoding="utf-8"?>
<sst xmlns="http://schemas.openxmlformats.org/spreadsheetml/2006/main" count="87" uniqueCount="73">
  <si>
    <t>Charge foncière</t>
  </si>
  <si>
    <t>Cout de construction*</t>
  </si>
  <si>
    <t>nb</t>
  </si>
  <si>
    <t>SDP</t>
  </si>
  <si>
    <t>Rdt</t>
  </si>
  <si>
    <t>SHA/SU</t>
  </si>
  <si>
    <t>PU HT</t>
  </si>
  <si>
    <t>Montant K€</t>
  </si>
  <si>
    <t>K€ HT</t>
  </si>
  <si>
    <t>TVA</t>
  </si>
  <si>
    <t>PV U TTC</t>
  </si>
  <si>
    <t>K€ TTC</t>
  </si>
  <si>
    <t>Logements</t>
  </si>
  <si>
    <t>Coll. Accession</t>
  </si>
  <si>
    <t>Pkg</t>
  </si>
  <si>
    <t>Autre accession</t>
  </si>
  <si>
    <t>Dépenses</t>
  </si>
  <si>
    <t>loyer U HT</t>
  </si>
  <si>
    <t>Cap.</t>
  </si>
  <si>
    <t>GL (mois)</t>
  </si>
  <si>
    <t>Terrain</t>
  </si>
  <si>
    <t>Foncier</t>
  </si>
  <si>
    <t>Frais de notaire</t>
  </si>
  <si>
    <t>Taxes Urbanisme</t>
  </si>
  <si>
    <t>AMO</t>
  </si>
  <si>
    <t>Branchements</t>
  </si>
  <si>
    <t>Recettes</t>
  </si>
  <si>
    <t>Etudes de sol</t>
  </si>
  <si>
    <t>Travaux</t>
  </si>
  <si>
    <t>VRD - EV</t>
  </si>
  <si>
    <t>Fondations spéciales</t>
  </si>
  <si>
    <t>Démolition</t>
  </si>
  <si>
    <t>Construction</t>
  </si>
  <si>
    <t>Aléas</t>
  </si>
  <si>
    <t>Honoraires</t>
  </si>
  <si>
    <t>Architecte</t>
  </si>
  <si>
    <t>TOTAL CA</t>
  </si>
  <si>
    <t>MOE + OPC</t>
  </si>
  <si>
    <t>BET</t>
  </si>
  <si>
    <t>Résultats</t>
  </si>
  <si>
    <t>HT</t>
  </si>
  <si>
    <t>TTC</t>
  </si>
  <si>
    <t>BdC + SPS</t>
  </si>
  <si>
    <t>BET HQE/Labels</t>
  </si>
  <si>
    <t>TOTAL Px de revient</t>
  </si>
  <si>
    <t>Gestion</t>
  </si>
  <si>
    <t>TVA Différentielle</t>
  </si>
  <si>
    <t>Divers</t>
  </si>
  <si>
    <t>Marge</t>
  </si>
  <si>
    <t>Commercialisation</t>
  </si>
  <si>
    <t>Comm. Externe</t>
  </si>
  <si>
    <t>Ratios financiers</t>
  </si>
  <si>
    <t>Comm. Interne</t>
  </si>
  <si>
    <t xml:space="preserve">Marge/ CA HT </t>
  </si>
  <si>
    <t>Publicité</t>
  </si>
  <si>
    <t>Marge/ CA TTC</t>
  </si>
  <si>
    <t>Outils de vente</t>
  </si>
  <si>
    <t>Objectifs de marge par produit</t>
  </si>
  <si>
    <t>Finances</t>
  </si>
  <si>
    <t>Marge / CA TTC accession</t>
  </si>
  <si>
    <t>Assurances</t>
  </si>
  <si>
    <t>Marge / CA TTC social</t>
  </si>
  <si>
    <t>GFA</t>
  </si>
  <si>
    <t>Caution/GAPD</t>
  </si>
  <si>
    <t>Frais Financiers</t>
  </si>
  <si>
    <t>TOTAL Prix de Revient</t>
  </si>
  <si>
    <t>Versailles - 3 rue saint Charles</t>
  </si>
  <si>
    <r>
      <t xml:space="preserve">* hors VRD, EV, aléas  et fondations spéciales; </t>
    </r>
    <r>
      <rPr>
        <b/>
        <u/>
        <sz val="9"/>
        <color theme="1"/>
        <rFont val="Calibri"/>
        <family val="2"/>
        <scheme val="minor"/>
      </rPr>
      <t>base en m² SHAB pour les logements</t>
    </r>
  </si>
  <si>
    <t>Nom de l'opérateur :</t>
  </si>
  <si>
    <r>
      <t>Prix de vente (</t>
    </r>
    <r>
      <rPr>
        <b/>
        <u/>
        <sz val="12"/>
        <color theme="1"/>
        <rFont val="Calibri"/>
        <family val="2"/>
        <scheme val="minor"/>
      </rPr>
      <t>en SHAB</t>
    </r>
    <r>
      <rPr>
        <sz val="12"/>
        <color theme="1"/>
        <rFont val="Calibri"/>
        <family val="2"/>
        <scheme val="minor"/>
      </rPr>
      <t>)</t>
    </r>
  </si>
  <si>
    <r>
      <t xml:space="preserve">Coll. Social </t>
    </r>
    <r>
      <rPr>
        <i/>
        <sz val="12"/>
        <color theme="1"/>
        <rFont val="Calibri"/>
        <family val="2"/>
        <scheme val="minor"/>
      </rPr>
      <t>PLAI</t>
    </r>
  </si>
  <si>
    <r>
      <t xml:space="preserve">Coll. Social </t>
    </r>
    <r>
      <rPr>
        <i/>
        <sz val="12"/>
        <color theme="1"/>
        <rFont val="Calibri"/>
        <family val="2"/>
        <scheme val="minor"/>
      </rPr>
      <t>PLUS</t>
    </r>
  </si>
  <si>
    <t>BILAN PROMOTEUR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</si>
</sst>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/>
    </fill>
    <fill>
      <patternFill patternType="darkUp"/>
    </fill>
    <fill>
      <patternFill patternType="lightDown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18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horizontal="right" vertical="center" shrinkToFit="1"/>
    </xf>
    <xf numFmtId="164" fontId="3" fillId="0" borderId="0" xfId="0" applyNumberFormat="1" applyFont="1" applyAlignment="1" applyProtection="1">
      <alignment vertical="center" shrinkToFit="1"/>
      <protection hidden="1"/>
    </xf>
    <xf numFmtId="165" fontId="3" fillId="0" borderId="0" xfId="0" applyNumberFormat="1" applyFont="1" applyAlignment="1" applyProtection="1">
      <alignment vertical="center" shrinkToFit="1"/>
      <protection hidden="1"/>
    </xf>
    <xf numFmtId="165" fontId="3" fillId="0" borderId="0" xfId="0" applyNumberFormat="1" applyFont="1" applyBorder="1" applyAlignment="1" applyProtection="1">
      <alignment vertical="center" shrinkToFit="1"/>
      <protection hidden="1"/>
    </xf>
    <xf numFmtId="0" fontId="3" fillId="0" borderId="0" xfId="0" applyFont="1" applyAlignment="1" applyProtection="1">
      <alignment vertical="center" shrinkToFit="1"/>
      <protection hidden="1"/>
    </xf>
    <xf numFmtId="3" fontId="7" fillId="5" borderId="49" xfId="0" applyNumberFormat="1" applyFont="1" applyFill="1" applyBorder="1" applyAlignment="1" applyProtection="1">
      <alignment vertical="center" shrinkToFit="1"/>
      <protection hidden="1"/>
    </xf>
    <xf numFmtId="3" fontId="7" fillId="5" borderId="50" xfId="0" applyNumberFormat="1" applyFont="1" applyFill="1" applyBorder="1" applyAlignment="1" applyProtection="1">
      <alignment vertical="center" shrinkToFit="1"/>
      <protection hidden="1"/>
    </xf>
    <xf numFmtId="0" fontId="7" fillId="5" borderId="50" xfId="0" applyFont="1" applyFill="1" applyBorder="1" applyAlignment="1" applyProtection="1">
      <alignment vertical="center" shrinkToFit="1"/>
      <protection hidden="1"/>
    </xf>
    <xf numFmtId="3" fontId="7" fillId="5" borderId="51" xfId="0" applyNumberFormat="1" applyFont="1" applyFill="1" applyBorder="1" applyAlignment="1" applyProtection="1">
      <alignment vertical="center" shrinkToFit="1"/>
      <protection hidden="1"/>
    </xf>
    <xf numFmtId="0" fontId="8" fillId="0" borderId="0" xfId="0" applyFont="1" applyBorder="1" applyAlignment="1" applyProtection="1">
      <alignment horizontal="left" vertical="center" shrinkToFit="1"/>
    </xf>
    <xf numFmtId="0" fontId="7" fillId="0" borderId="0" xfId="0" applyFont="1" applyAlignment="1" applyProtection="1">
      <alignment vertical="center" shrinkToFit="1"/>
      <protection hidden="1"/>
    </xf>
    <xf numFmtId="10" fontId="7" fillId="0" borderId="0" xfId="0" applyNumberFormat="1" applyFont="1" applyAlignment="1" applyProtection="1">
      <alignment vertical="center" shrinkToFit="1"/>
      <protection hidden="1"/>
    </xf>
    <xf numFmtId="0" fontId="0" fillId="0" borderId="0" xfId="0" applyFont="1" applyAlignment="1" applyProtection="1">
      <alignment vertical="center" shrinkToFit="1"/>
    </xf>
    <xf numFmtId="3" fontId="7" fillId="0" borderId="0" xfId="0" applyNumberFormat="1" applyFont="1" applyAlignment="1" applyProtection="1">
      <alignment vertical="center" shrinkToFit="1"/>
      <protection hidden="1"/>
    </xf>
    <xf numFmtId="164" fontId="7" fillId="0" borderId="0" xfId="0" applyNumberFormat="1" applyFont="1" applyAlignment="1" applyProtection="1">
      <alignment vertical="center" shrinkToFit="1"/>
      <protection hidden="1"/>
    </xf>
    <xf numFmtId="1" fontId="7" fillId="0" borderId="0" xfId="0" applyNumberFormat="1" applyFont="1" applyAlignment="1" applyProtection="1">
      <alignment vertical="center" shrinkToFit="1"/>
      <protection hidden="1"/>
    </xf>
    <xf numFmtId="0" fontId="0" fillId="0" borderId="0" xfId="0" applyFont="1" applyAlignment="1" applyProtection="1">
      <alignment horizontal="right" vertical="center" shrinkToFit="1"/>
    </xf>
    <xf numFmtId="165" fontId="5" fillId="0" borderId="0" xfId="0" applyNumberFormat="1" applyFont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10" fontId="6" fillId="0" borderId="0" xfId="0" applyNumberFormat="1" applyFont="1" applyBorder="1" applyAlignment="1" applyProtection="1">
      <alignment vertical="center" shrinkToFit="1"/>
    </xf>
    <xf numFmtId="10" fontId="0" fillId="5" borderId="101" xfId="0" applyNumberFormat="1" applyFont="1" applyFill="1" applyBorder="1" applyAlignment="1" applyProtection="1">
      <alignment vertical="center" shrinkToFit="1"/>
    </xf>
    <xf numFmtId="10" fontId="0" fillId="5" borderId="8" xfId="0" applyNumberFormat="1" applyFont="1" applyFill="1" applyBorder="1" applyAlignment="1" applyProtection="1">
      <alignment vertical="center" shrinkToFit="1"/>
    </xf>
    <xf numFmtId="0" fontId="11" fillId="0" borderId="61" xfId="0" applyFont="1" applyBorder="1" applyAlignment="1" applyProtection="1">
      <alignment vertical="center" shrinkToFit="1"/>
    </xf>
    <xf numFmtId="0" fontId="11" fillId="0" borderId="62" xfId="0" applyFont="1" applyBorder="1" applyAlignment="1" applyProtection="1">
      <alignment vertical="center" shrinkToFit="1"/>
    </xf>
    <xf numFmtId="0" fontId="11" fillId="0" borderId="63" xfId="0" applyFont="1" applyBorder="1" applyAlignment="1" applyProtection="1">
      <alignment vertical="center" shrinkToFit="1"/>
    </xf>
    <xf numFmtId="3" fontId="11" fillId="5" borderId="64" xfId="0" applyNumberFormat="1" applyFont="1" applyFill="1" applyBorder="1" applyAlignment="1" applyProtection="1">
      <alignment vertical="center" shrinkToFit="1"/>
    </xf>
    <xf numFmtId="164" fontId="11" fillId="5" borderId="65" xfId="0" applyNumberFormat="1" applyFont="1" applyFill="1" applyBorder="1" applyAlignment="1" applyProtection="1">
      <alignment vertical="center" shrinkToFit="1"/>
    </xf>
    <xf numFmtId="3" fontId="11" fillId="5" borderId="35" xfId="0" applyNumberFormat="1" applyFont="1" applyFill="1" applyBorder="1" applyAlignment="1" applyProtection="1">
      <alignment vertical="center" shrinkToFit="1"/>
    </xf>
    <xf numFmtId="1" fontId="11" fillId="5" borderId="66" xfId="0" applyNumberFormat="1" applyFont="1" applyFill="1" applyBorder="1" applyAlignment="1" applyProtection="1">
      <alignment vertical="center" shrinkToFit="1"/>
    </xf>
    <xf numFmtId="0" fontId="11" fillId="0" borderId="7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3" fontId="11" fillId="2" borderId="11" xfId="0" applyNumberFormat="1" applyFont="1" applyFill="1" applyBorder="1" applyAlignment="1" applyProtection="1">
      <alignment vertical="center" shrinkToFit="1"/>
      <protection locked="0"/>
    </xf>
    <xf numFmtId="165" fontId="11" fillId="0" borderId="14" xfId="0" applyNumberFormat="1" applyFont="1" applyBorder="1" applyAlignment="1" applyProtection="1">
      <alignment vertical="center" shrinkToFit="1"/>
    </xf>
    <xf numFmtId="165" fontId="11" fillId="0" borderId="15" xfId="0" applyNumberFormat="1" applyFont="1" applyBorder="1" applyAlignment="1" applyProtection="1">
      <alignment vertical="center" shrinkToFit="1"/>
    </xf>
    <xf numFmtId="164" fontId="11" fillId="0" borderId="16" xfId="0" applyNumberFormat="1" applyFont="1" applyFill="1" applyBorder="1" applyAlignment="1" applyProtection="1">
      <alignment vertical="center" shrinkToFit="1"/>
    </xf>
    <xf numFmtId="3" fontId="11" fillId="2" borderId="12" xfId="0" applyNumberFormat="1" applyFont="1" applyFill="1" applyBorder="1" applyAlignment="1" applyProtection="1">
      <alignment vertical="center" shrinkToFit="1"/>
      <protection locked="0"/>
    </xf>
    <xf numFmtId="165" fontId="11" fillId="0" borderId="17" xfId="0" applyNumberFormat="1" applyFont="1" applyBorder="1" applyAlignment="1" applyProtection="1">
      <alignment vertical="center" shrinkToFit="1"/>
    </xf>
    <xf numFmtId="3" fontId="11" fillId="3" borderId="20" xfId="0" applyNumberFormat="1" applyFont="1" applyFill="1" applyBorder="1" applyAlignment="1" applyProtection="1">
      <alignment vertical="center" shrinkToFit="1"/>
    </xf>
    <xf numFmtId="0" fontId="11" fillId="3" borderId="24" xfId="0" applyFont="1" applyFill="1" applyBorder="1" applyAlignment="1" applyProtection="1">
      <alignment vertical="center" shrinkToFit="1"/>
    </xf>
    <xf numFmtId="3" fontId="11" fillId="2" borderId="20" xfId="0" applyNumberFormat="1" applyFont="1" applyFill="1" applyBorder="1" applyAlignment="1" applyProtection="1">
      <alignment vertical="center" shrinkToFit="1"/>
      <protection locked="0"/>
    </xf>
    <xf numFmtId="165" fontId="11" fillId="0" borderId="25" xfId="0" applyNumberFormat="1" applyFont="1" applyBorder="1" applyAlignment="1" applyProtection="1">
      <alignment vertical="center" shrinkToFit="1"/>
    </xf>
    <xf numFmtId="164" fontId="11" fillId="0" borderId="26" xfId="0" applyNumberFormat="1" applyFont="1" applyFill="1" applyBorder="1" applyAlignment="1" applyProtection="1">
      <alignment vertical="center" shrinkToFit="1"/>
    </xf>
    <xf numFmtId="3" fontId="11" fillId="2" borderId="22" xfId="0" applyNumberFormat="1" applyFont="1" applyFill="1" applyBorder="1" applyAlignment="1" applyProtection="1">
      <alignment vertical="center" shrinkToFit="1"/>
      <protection locked="0"/>
    </xf>
    <xf numFmtId="165" fontId="11" fillId="0" borderId="27" xfId="0" applyNumberFormat="1" applyFont="1" applyBorder="1" applyAlignment="1" applyProtection="1">
      <alignment vertical="center" shrinkToFit="1"/>
    </xf>
    <xf numFmtId="3" fontId="11" fillId="2" borderId="29" xfId="0" applyNumberFormat="1" applyFont="1" applyFill="1" applyBorder="1" applyAlignment="1" applyProtection="1">
      <alignment vertical="center" shrinkToFit="1"/>
      <protection locked="0"/>
    </xf>
    <xf numFmtId="165" fontId="11" fillId="0" borderId="32" xfId="0" applyNumberFormat="1" applyFont="1" applyBorder="1" applyAlignment="1" applyProtection="1">
      <alignment vertical="center" shrinkToFit="1"/>
    </xf>
    <xf numFmtId="165" fontId="11" fillId="0" borderId="33" xfId="0" applyNumberFormat="1" applyFont="1" applyBorder="1" applyAlignment="1" applyProtection="1">
      <alignment vertical="center" shrinkToFit="1"/>
    </xf>
    <xf numFmtId="164" fontId="11" fillId="0" borderId="34" xfId="0" applyNumberFormat="1" applyFont="1" applyFill="1" applyBorder="1" applyAlignment="1" applyProtection="1">
      <alignment vertical="center" shrinkToFit="1"/>
    </xf>
    <xf numFmtId="3" fontId="11" fillId="2" borderId="30" xfId="0" applyNumberFormat="1" applyFont="1" applyFill="1" applyBorder="1" applyAlignment="1" applyProtection="1">
      <alignment vertical="center" shrinkToFit="1"/>
      <protection locked="0"/>
    </xf>
    <xf numFmtId="165" fontId="11" fillId="0" borderId="35" xfId="0" applyNumberFormat="1" applyFont="1" applyBorder="1" applyAlignment="1" applyProtection="1">
      <alignment vertical="center" shrinkToFit="1"/>
    </xf>
    <xf numFmtId="3" fontId="11" fillId="3" borderId="37" xfId="0" applyNumberFormat="1" applyFont="1" applyFill="1" applyBorder="1" applyAlignment="1" applyProtection="1">
      <alignment vertical="center" shrinkToFit="1"/>
    </xf>
    <xf numFmtId="0" fontId="11" fillId="3" borderId="39" xfId="0" applyFont="1" applyFill="1" applyBorder="1" applyAlignment="1" applyProtection="1">
      <alignment vertical="center" shrinkToFit="1"/>
    </xf>
    <xf numFmtId="3" fontId="11" fillId="2" borderId="37" xfId="0" applyNumberFormat="1" applyFont="1" applyFill="1" applyBorder="1" applyAlignment="1" applyProtection="1">
      <alignment vertical="center" shrinkToFit="1"/>
      <protection locked="0"/>
    </xf>
    <xf numFmtId="165" fontId="11" fillId="0" borderId="40" xfId="0" applyNumberFormat="1" applyFont="1" applyBorder="1" applyAlignment="1" applyProtection="1">
      <alignment vertical="center" shrinkToFit="1"/>
    </xf>
    <xf numFmtId="164" fontId="11" fillId="0" borderId="41" xfId="0" applyNumberFormat="1" applyFont="1" applyFill="1" applyBorder="1" applyAlignment="1" applyProtection="1">
      <alignment vertical="center" shrinkToFit="1"/>
    </xf>
    <xf numFmtId="3" fontId="11" fillId="2" borderId="21" xfId="0" applyNumberFormat="1" applyFont="1" applyFill="1" applyBorder="1" applyAlignment="1" applyProtection="1">
      <alignment vertical="center" shrinkToFit="1"/>
      <protection locked="0"/>
    </xf>
    <xf numFmtId="165" fontId="11" fillId="0" borderId="42" xfId="0" applyNumberFormat="1" applyFont="1" applyBorder="1" applyAlignment="1" applyProtection="1">
      <alignment vertical="center" shrinkToFit="1"/>
    </xf>
    <xf numFmtId="3" fontId="11" fillId="4" borderId="29" xfId="0" applyNumberFormat="1" applyFont="1" applyFill="1" applyBorder="1" applyAlignment="1" applyProtection="1">
      <alignment vertical="center" shrinkToFit="1"/>
    </xf>
    <xf numFmtId="165" fontId="11" fillId="4" borderId="32" xfId="0" applyNumberFormat="1" applyFont="1" applyFill="1" applyBorder="1" applyAlignment="1" applyProtection="1">
      <alignment vertical="center" shrinkToFit="1"/>
    </xf>
    <xf numFmtId="165" fontId="11" fillId="4" borderId="33" xfId="0" applyNumberFormat="1" applyFont="1" applyFill="1" applyBorder="1" applyAlignment="1" applyProtection="1">
      <alignment vertical="center" shrinkToFit="1"/>
    </xf>
    <xf numFmtId="164" fontId="11" fillId="4" borderId="34" xfId="0" applyNumberFormat="1" applyFont="1" applyFill="1" applyBorder="1" applyAlignment="1" applyProtection="1">
      <alignment vertical="center" shrinkToFit="1"/>
    </xf>
    <xf numFmtId="3" fontId="11" fillId="4" borderId="30" xfId="0" applyNumberFormat="1" applyFont="1" applyFill="1" applyBorder="1" applyAlignment="1" applyProtection="1">
      <alignment vertical="center" shrinkToFit="1"/>
    </xf>
    <xf numFmtId="165" fontId="11" fillId="4" borderId="35" xfId="0" applyNumberFormat="1" applyFont="1" applyFill="1" applyBorder="1" applyAlignment="1" applyProtection="1">
      <alignment vertical="center" shrinkToFit="1"/>
    </xf>
    <xf numFmtId="3" fontId="11" fillId="4" borderId="37" xfId="0" applyNumberFormat="1" applyFont="1" applyFill="1" applyBorder="1" applyAlignment="1" applyProtection="1">
      <alignment vertical="center" shrinkToFit="1"/>
    </xf>
    <xf numFmtId="0" fontId="11" fillId="4" borderId="39" xfId="0" applyFont="1" applyFill="1" applyBorder="1" applyAlignment="1" applyProtection="1">
      <alignment vertical="center" shrinkToFit="1"/>
    </xf>
    <xf numFmtId="165" fontId="11" fillId="4" borderId="40" xfId="0" applyNumberFormat="1" applyFont="1" applyFill="1" applyBorder="1" applyAlignment="1" applyProtection="1">
      <alignment vertical="center" shrinkToFit="1"/>
    </xf>
    <xf numFmtId="164" fontId="11" fillId="4" borderId="41" xfId="0" applyNumberFormat="1" applyFont="1" applyFill="1" applyBorder="1" applyAlignment="1" applyProtection="1">
      <alignment vertical="center" shrinkToFit="1"/>
    </xf>
    <xf numFmtId="3" fontId="11" fillId="4" borderId="21" xfId="0" applyNumberFormat="1" applyFont="1" applyFill="1" applyBorder="1" applyAlignment="1" applyProtection="1">
      <alignment vertical="center" shrinkToFit="1"/>
    </xf>
    <xf numFmtId="165" fontId="11" fillId="4" borderId="42" xfId="0" applyNumberFormat="1" applyFont="1" applyFill="1" applyBorder="1" applyAlignment="1" applyProtection="1">
      <alignment vertical="center" shrinkToFit="1"/>
    </xf>
    <xf numFmtId="0" fontId="15" fillId="5" borderId="49" xfId="0" applyFont="1" applyFill="1" applyBorder="1" applyAlignment="1" applyProtection="1">
      <alignment vertical="center" shrinkToFit="1"/>
      <protection hidden="1"/>
    </xf>
    <xf numFmtId="0" fontId="15" fillId="5" borderId="51" xfId="0" applyFont="1" applyFill="1" applyBorder="1" applyAlignment="1" applyProtection="1">
      <alignment vertical="center" shrinkToFit="1"/>
      <protection hidden="1"/>
    </xf>
    <xf numFmtId="3" fontId="15" fillId="5" borderId="49" xfId="0" applyNumberFormat="1" applyFont="1" applyFill="1" applyBorder="1" applyAlignment="1" applyProtection="1">
      <alignment vertical="center" shrinkToFit="1"/>
      <protection hidden="1"/>
    </xf>
    <xf numFmtId="165" fontId="15" fillId="5" borderId="48" xfId="0" applyNumberFormat="1" applyFont="1" applyFill="1" applyBorder="1" applyAlignment="1" applyProtection="1">
      <alignment vertical="center" shrinkToFit="1"/>
      <protection hidden="1"/>
    </xf>
    <xf numFmtId="164" fontId="15" fillId="5" borderId="49" xfId="0" applyNumberFormat="1" applyFont="1" applyFill="1" applyBorder="1" applyAlignment="1" applyProtection="1">
      <alignment vertical="center" shrinkToFit="1"/>
      <protection hidden="1"/>
    </xf>
    <xf numFmtId="3" fontId="15" fillId="5" borderId="50" xfId="0" applyNumberFormat="1" applyFont="1" applyFill="1" applyBorder="1" applyAlignment="1" applyProtection="1">
      <alignment horizontal="center" vertical="center" shrinkToFit="1"/>
      <protection hidden="1"/>
    </xf>
    <xf numFmtId="165" fontId="15" fillId="5" borderId="52" xfId="0" applyNumberFormat="1" applyFont="1" applyFill="1" applyBorder="1" applyAlignment="1" applyProtection="1">
      <alignment horizontal="right" vertical="center" shrinkToFit="1"/>
      <protection hidden="1"/>
    </xf>
    <xf numFmtId="0" fontId="11" fillId="0" borderId="6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vertical="center" shrinkToFit="1"/>
    </xf>
    <xf numFmtId="3" fontId="11" fillId="0" borderId="12" xfId="0" applyNumberFormat="1" applyFont="1" applyFill="1" applyBorder="1" applyAlignment="1" applyProtection="1">
      <alignment vertical="center" shrinkToFit="1"/>
      <protection locked="0"/>
    </xf>
    <xf numFmtId="164" fontId="11" fillId="2" borderId="12" xfId="0" applyNumberFormat="1" applyFont="1" applyFill="1" applyBorder="1" applyAlignment="1" applyProtection="1">
      <alignment vertical="center" shrinkToFit="1"/>
      <protection locked="0"/>
    </xf>
    <xf numFmtId="3" fontId="11" fillId="0" borderId="13" xfId="0" applyNumberFormat="1" applyFont="1" applyBorder="1" applyAlignment="1" applyProtection="1">
      <alignment vertical="center" shrinkToFit="1"/>
    </xf>
    <xf numFmtId="0" fontId="11" fillId="0" borderId="19" xfId="0" applyFont="1" applyBorder="1" applyAlignment="1" applyProtection="1">
      <alignment horizontal="right" vertical="center" shrinkToFit="1"/>
    </xf>
    <xf numFmtId="3" fontId="11" fillId="3" borderId="21" xfId="0" applyNumberFormat="1" applyFont="1" applyFill="1" applyBorder="1" applyAlignment="1" applyProtection="1">
      <alignment vertical="center" shrinkToFit="1"/>
    </xf>
    <xf numFmtId="0" fontId="11" fillId="3" borderId="22" xfId="0" applyFont="1" applyFill="1" applyBorder="1" applyAlignment="1" applyProtection="1">
      <alignment vertical="center" shrinkToFit="1"/>
    </xf>
    <xf numFmtId="3" fontId="11" fillId="3" borderId="23" xfId="0" applyNumberFormat="1" applyFont="1" applyFill="1" applyBorder="1" applyAlignment="1" applyProtection="1">
      <alignment vertical="center" shrinkToFit="1"/>
    </xf>
    <xf numFmtId="0" fontId="11" fillId="0" borderId="28" xfId="0" applyFont="1" applyBorder="1" applyAlignment="1" applyProtection="1">
      <alignment vertical="center" shrinkToFit="1"/>
    </xf>
    <xf numFmtId="3" fontId="11" fillId="0" borderId="30" xfId="0" applyNumberFormat="1" applyFont="1" applyFill="1" applyBorder="1" applyAlignment="1" applyProtection="1">
      <alignment vertical="center" shrinkToFit="1"/>
      <protection locked="0"/>
    </xf>
    <xf numFmtId="164" fontId="11" fillId="2" borderId="30" xfId="0" applyNumberFormat="1" applyFont="1" applyFill="1" applyBorder="1" applyAlignment="1" applyProtection="1">
      <alignment vertical="center" shrinkToFit="1"/>
      <protection locked="0"/>
    </xf>
    <xf numFmtId="3" fontId="11" fillId="0" borderId="31" xfId="0" applyNumberFormat="1" applyFont="1" applyBorder="1" applyAlignment="1" applyProtection="1">
      <alignment vertical="center" shrinkToFit="1"/>
    </xf>
    <xf numFmtId="0" fontId="11" fillId="0" borderId="36" xfId="0" applyFont="1" applyBorder="1" applyAlignment="1" applyProtection="1">
      <alignment horizontal="right" vertical="center" shrinkToFit="1"/>
    </xf>
    <xf numFmtId="0" fontId="11" fillId="3" borderId="21" xfId="0" applyFont="1" applyFill="1" applyBorder="1" applyAlignment="1" applyProtection="1">
      <alignment vertical="center" shrinkToFit="1"/>
    </xf>
    <xf numFmtId="3" fontId="11" fillId="3" borderId="38" xfId="0" applyNumberFormat="1" applyFont="1" applyFill="1" applyBorder="1" applyAlignment="1" applyProtection="1">
      <alignment vertical="center" shrinkToFit="1"/>
    </xf>
    <xf numFmtId="0" fontId="11" fillId="0" borderId="28" xfId="0" applyFont="1" applyFill="1" applyBorder="1" applyAlignment="1" applyProtection="1">
      <alignment vertical="center" shrinkToFit="1"/>
      <protection locked="0"/>
    </xf>
    <xf numFmtId="0" fontId="11" fillId="4" borderId="28" xfId="0" applyFont="1" applyFill="1" applyBorder="1" applyAlignment="1" applyProtection="1">
      <alignment vertical="center" shrinkToFit="1"/>
    </xf>
    <xf numFmtId="164" fontId="11" fillId="4" borderId="30" xfId="0" applyNumberFormat="1" applyFont="1" applyFill="1" applyBorder="1" applyAlignment="1" applyProtection="1">
      <alignment vertical="center" shrinkToFit="1"/>
    </xf>
    <xf numFmtId="3" fontId="11" fillId="4" borderId="31" xfId="0" applyNumberFormat="1" applyFont="1" applyFill="1" applyBorder="1" applyAlignment="1" applyProtection="1">
      <alignment vertical="center" shrinkToFit="1"/>
    </xf>
    <xf numFmtId="0" fontId="11" fillId="4" borderId="36" xfId="0" applyFont="1" applyFill="1" applyBorder="1" applyAlignment="1" applyProtection="1">
      <alignment horizontal="right" vertical="center" shrinkToFit="1"/>
    </xf>
    <xf numFmtId="0" fontId="11" fillId="4" borderId="21" xfId="0" applyFont="1" applyFill="1" applyBorder="1" applyAlignment="1" applyProtection="1">
      <alignment vertical="center" shrinkToFit="1"/>
    </xf>
    <xf numFmtId="3" fontId="11" fillId="4" borderId="38" xfId="0" applyNumberFormat="1" applyFont="1" applyFill="1" applyBorder="1" applyAlignment="1" applyProtection="1">
      <alignment vertical="center" shrinkToFit="1"/>
    </xf>
    <xf numFmtId="0" fontId="11" fillId="0" borderId="56" xfId="0" applyFont="1" applyBorder="1" applyAlignment="1" applyProtection="1">
      <alignment horizontal="center" vertical="center" shrinkToFit="1"/>
    </xf>
    <xf numFmtId="0" fontId="11" fillId="0" borderId="57" xfId="0" applyFont="1" applyBorder="1" applyAlignment="1" applyProtection="1">
      <alignment horizontal="center" vertical="center" shrinkToFit="1"/>
    </xf>
    <xf numFmtId="0" fontId="11" fillId="0" borderId="58" xfId="0" applyFont="1" applyBorder="1" applyAlignment="1" applyProtection="1">
      <alignment horizontal="center" vertical="center" shrinkToFit="1"/>
    </xf>
    <xf numFmtId="165" fontId="11" fillId="0" borderId="70" xfId="0" applyNumberFormat="1" applyFont="1" applyFill="1" applyBorder="1" applyAlignment="1" applyProtection="1">
      <alignment vertical="center" shrinkToFit="1"/>
    </xf>
    <xf numFmtId="165" fontId="11" fillId="0" borderId="71" xfId="0" applyNumberFormat="1" applyFont="1" applyFill="1" applyBorder="1" applyAlignment="1" applyProtection="1">
      <alignment vertical="center" shrinkToFit="1"/>
    </xf>
    <xf numFmtId="165" fontId="11" fillId="0" borderId="72" xfId="0" applyNumberFormat="1" applyFont="1" applyFill="1" applyBorder="1" applyAlignment="1" applyProtection="1">
      <alignment vertical="center" shrinkToFit="1"/>
    </xf>
    <xf numFmtId="165" fontId="11" fillId="2" borderId="70" xfId="0" applyNumberFormat="1" applyFont="1" applyFill="1" applyBorder="1" applyAlignment="1" applyProtection="1">
      <alignment vertical="center" shrinkToFit="1"/>
      <protection locked="0"/>
    </xf>
    <xf numFmtId="165" fontId="11" fillId="3" borderId="71" xfId="0" applyNumberFormat="1" applyFont="1" applyFill="1" applyBorder="1" applyAlignment="1" applyProtection="1">
      <alignment vertical="center" shrinkToFit="1"/>
    </xf>
    <xf numFmtId="165" fontId="11" fillId="6" borderId="71" xfId="0" applyNumberFormat="1" applyFont="1" applyFill="1" applyBorder="1" applyAlignment="1" applyProtection="1">
      <alignment vertical="center" shrinkToFit="1"/>
    </xf>
    <xf numFmtId="165" fontId="11" fillId="2" borderId="41" xfId="0" applyNumberFormat="1" applyFont="1" applyFill="1" applyBorder="1" applyAlignment="1" applyProtection="1">
      <alignment vertical="center" shrinkToFit="1"/>
      <protection locked="0"/>
    </xf>
    <xf numFmtId="165" fontId="11" fillId="0" borderId="21" xfId="0" applyNumberFormat="1" applyFont="1" applyFill="1" applyBorder="1" applyAlignment="1" applyProtection="1">
      <alignment vertical="center" shrinkToFit="1"/>
    </xf>
    <xf numFmtId="165" fontId="11" fillId="0" borderId="42" xfId="0" applyNumberFormat="1" applyFont="1" applyFill="1" applyBorder="1" applyAlignment="1" applyProtection="1">
      <alignment vertical="center" shrinkToFit="1"/>
    </xf>
    <xf numFmtId="165" fontId="11" fillId="0" borderId="61" xfId="0" applyNumberFormat="1" applyFont="1" applyBorder="1" applyAlignment="1" applyProtection="1">
      <alignment vertical="center" shrinkToFit="1"/>
    </xf>
    <xf numFmtId="165" fontId="11" fillId="0" borderId="62" xfId="0" applyNumberFormat="1" applyFont="1" applyFill="1" applyBorder="1" applyAlignment="1" applyProtection="1">
      <alignment vertical="center" shrinkToFit="1"/>
    </xf>
    <xf numFmtId="165" fontId="11" fillId="0" borderId="63" xfId="0" applyNumberFormat="1" applyFont="1" applyFill="1" applyBorder="1" applyAlignment="1" applyProtection="1">
      <alignment vertical="center" shrinkToFit="1"/>
    </xf>
    <xf numFmtId="165" fontId="11" fillId="7" borderId="70" xfId="0" applyNumberFormat="1" applyFont="1" applyFill="1" applyBorder="1" applyAlignment="1" applyProtection="1">
      <alignment vertical="center" shrinkToFit="1"/>
    </xf>
    <xf numFmtId="165" fontId="11" fillId="2" borderId="26" xfId="0" applyNumberFormat="1" applyFont="1" applyFill="1" applyBorder="1" applyAlignment="1" applyProtection="1">
      <alignment vertical="center" shrinkToFit="1"/>
      <protection locked="0"/>
    </xf>
    <xf numFmtId="165" fontId="11" fillId="2" borderId="105" xfId="0" applyNumberFormat="1" applyFont="1" applyFill="1" applyBorder="1" applyAlignment="1" applyProtection="1">
      <alignment vertical="center" shrinkToFit="1"/>
      <protection locked="0"/>
    </xf>
    <xf numFmtId="165" fontId="11" fillId="0" borderId="77" xfId="0" applyNumberFormat="1" applyFont="1" applyFill="1" applyBorder="1" applyAlignment="1" applyProtection="1">
      <alignment vertical="center" shrinkToFit="1"/>
    </xf>
    <xf numFmtId="165" fontId="11" fillId="0" borderId="78" xfId="0" applyNumberFormat="1" applyFont="1" applyFill="1" applyBorder="1" applyAlignment="1" applyProtection="1">
      <alignment vertical="center" shrinkToFit="1"/>
    </xf>
    <xf numFmtId="165" fontId="11" fillId="0" borderId="86" xfId="0" applyNumberFormat="1" applyFont="1" applyBorder="1" applyAlignment="1" applyProtection="1">
      <alignment vertical="center" shrinkToFit="1"/>
    </xf>
    <xf numFmtId="165" fontId="11" fillId="0" borderId="87" xfId="0" applyNumberFormat="1" applyFont="1" applyBorder="1" applyAlignment="1" applyProtection="1">
      <alignment vertical="center" shrinkToFit="1"/>
    </xf>
    <xf numFmtId="165" fontId="11" fillId="0" borderId="88" xfId="0" applyNumberFormat="1" applyFont="1" applyBorder="1" applyAlignment="1" applyProtection="1">
      <alignment vertical="center" shrinkToFit="1"/>
    </xf>
    <xf numFmtId="10" fontId="11" fillId="2" borderId="98" xfId="0" applyNumberFormat="1" applyFont="1" applyFill="1" applyBorder="1" applyAlignment="1" applyProtection="1">
      <alignment vertical="center" shrinkToFit="1"/>
      <protection locked="0"/>
    </xf>
    <xf numFmtId="10" fontId="11" fillId="2" borderId="101" xfId="0" applyNumberFormat="1" applyFont="1" applyFill="1" applyBorder="1" applyAlignment="1" applyProtection="1">
      <alignment vertical="center" shrinkToFit="1"/>
      <protection locked="0"/>
    </xf>
    <xf numFmtId="0" fontId="11" fillId="0" borderId="98" xfId="0" applyFont="1" applyBorder="1" applyAlignment="1" applyProtection="1">
      <alignment vertical="center" shrinkToFit="1"/>
    </xf>
    <xf numFmtId="10" fontId="10" fillId="0" borderId="101" xfId="0" applyNumberFormat="1" applyFont="1" applyBorder="1" applyAlignment="1" applyProtection="1">
      <alignment vertical="center" shrinkToFit="1"/>
    </xf>
    <xf numFmtId="10" fontId="10" fillId="0" borderId="8" xfId="0" applyNumberFormat="1" applyFont="1" applyBorder="1" applyAlignment="1" applyProtection="1">
      <alignment vertical="center" shrinkToFit="1"/>
    </xf>
    <xf numFmtId="0" fontId="10" fillId="0" borderId="89" xfId="0" applyFont="1" applyBorder="1" applyAlignment="1" applyProtection="1">
      <alignment vertical="center" shrinkToFit="1"/>
    </xf>
    <xf numFmtId="0" fontId="11" fillId="0" borderId="90" xfId="0" applyFont="1" applyBorder="1" applyAlignment="1" applyProtection="1">
      <alignment vertical="center" shrinkToFit="1"/>
    </xf>
    <xf numFmtId="165" fontId="11" fillId="0" borderId="64" xfId="0" applyNumberFormat="1" applyFont="1" applyBorder="1" applyAlignment="1" applyProtection="1">
      <alignment vertical="center" shrinkToFit="1"/>
    </xf>
    <xf numFmtId="165" fontId="11" fillId="0" borderId="65" xfId="0" applyNumberFormat="1" applyFont="1" applyBorder="1" applyAlignment="1" applyProtection="1">
      <alignment vertical="center" shrinkToFit="1"/>
    </xf>
    <xf numFmtId="165" fontId="11" fillId="0" borderId="70" xfId="0" applyNumberFormat="1" applyFont="1" applyBorder="1" applyAlignment="1" applyProtection="1">
      <alignment vertical="center" shrinkToFit="1"/>
    </xf>
    <xf numFmtId="165" fontId="11" fillId="0" borderId="71" xfId="0" applyNumberFormat="1" applyFont="1" applyBorder="1" applyAlignment="1" applyProtection="1">
      <alignment vertical="center" shrinkToFit="1"/>
    </xf>
    <xf numFmtId="0" fontId="11" fillId="0" borderId="26" xfId="0" applyFont="1" applyBorder="1" applyAlignment="1" applyProtection="1">
      <alignment vertical="center" shrinkToFit="1"/>
    </xf>
    <xf numFmtId="165" fontId="11" fillId="0" borderId="22" xfId="0" applyNumberFormat="1" applyFont="1" applyBorder="1" applyAlignment="1" applyProtection="1">
      <alignment vertical="center" shrinkToFit="1"/>
    </xf>
    <xf numFmtId="165" fontId="10" fillId="0" borderId="93" xfId="0" applyNumberFormat="1" applyFont="1" applyBorder="1" applyAlignment="1" applyProtection="1">
      <alignment vertical="center" shrinkToFit="1"/>
    </xf>
    <xf numFmtId="0" fontId="11" fillId="0" borderId="94" xfId="0" applyFont="1" applyBorder="1" applyAlignment="1" applyProtection="1">
      <alignment vertical="center" shrinkToFit="1"/>
    </xf>
    <xf numFmtId="165" fontId="11" fillId="5" borderId="70" xfId="0" applyNumberFormat="1" applyFont="1" applyFill="1" applyBorder="1" applyAlignment="1" applyProtection="1">
      <alignment vertical="center" shrinkToFit="1"/>
    </xf>
    <xf numFmtId="165" fontId="11" fillId="5" borderId="71" xfId="0" applyNumberFormat="1" applyFont="1" applyFill="1" applyBorder="1" applyAlignment="1" applyProtection="1">
      <alignment vertical="center" shrinkToFit="1"/>
    </xf>
    <xf numFmtId="165" fontId="11" fillId="5" borderId="41" xfId="0" applyNumberFormat="1" applyFont="1" applyFill="1" applyBorder="1" applyAlignment="1" applyProtection="1">
      <alignment vertical="center" shrinkToFit="1"/>
    </xf>
    <xf numFmtId="165" fontId="11" fillId="5" borderId="21" xfId="0" applyNumberFormat="1" applyFont="1" applyFill="1" applyBorder="1" applyAlignment="1" applyProtection="1">
      <alignment vertical="center" shrinkToFit="1"/>
    </xf>
    <xf numFmtId="0" fontId="11" fillId="0" borderId="54" xfId="0" applyFont="1" applyBorder="1" applyAlignment="1" applyProtection="1">
      <alignment vertical="center" shrinkToFit="1"/>
    </xf>
    <xf numFmtId="0" fontId="11" fillId="0" borderId="54" xfId="0" applyFont="1" applyBorder="1" applyAlignment="1" applyProtection="1">
      <alignment horizontal="center" vertical="center" shrinkToFit="1"/>
    </xf>
    <xf numFmtId="0" fontId="11" fillId="0" borderId="59" xfId="0" applyFont="1" applyBorder="1" applyAlignment="1" applyProtection="1">
      <alignment vertical="center" shrinkToFit="1"/>
    </xf>
    <xf numFmtId="0" fontId="11" fillId="0" borderId="59" xfId="0" applyFont="1" applyBorder="1" applyAlignment="1" applyProtection="1">
      <alignment horizontal="center" vertical="center" shrinkToFit="1"/>
    </xf>
    <xf numFmtId="3" fontId="11" fillId="5" borderId="41" xfId="0" applyNumberFormat="1" applyFont="1" applyFill="1" applyBorder="1" applyAlignment="1" applyProtection="1">
      <alignment vertical="center" shrinkToFit="1"/>
    </xf>
    <xf numFmtId="164" fontId="11" fillId="5" borderId="21" xfId="0" applyNumberFormat="1" applyFont="1" applyFill="1" applyBorder="1" applyAlignment="1" applyProtection="1">
      <alignment vertical="center" shrinkToFit="1"/>
    </xf>
    <xf numFmtId="3" fontId="11" fillId="5" borderId="42" xfId="0" applyNumberFormat="1" applyFont="1" applyFill="1" applyBorder="1" applyAlignment="1" applyProtection="1">
      <alignment vertical="center" shrinkToFit="1"/>
    </xf>
    <xf numFmtId="1" fontId="11" fillId="5" borderId="73" xfId="0" applyNumberFormat="1" applyFont="1" applyFill="1" applyBorder="1" applyAlignment="1" applyProtection="1">
      <alignment vertical="center" shrinkToFit="1"/>
    </xf>
    <xf numFmtId="3" fontId="11" fillId="5" borderId="76" xfId="0" applyNumberFormat="1" applyFont="1" applyFill="1" applyBorder="1" applyAlignment="1" applyProtection="1">
      <alignment vertical="center" shrinkToFit="1"/>
    </xf>
    <xf numFmtId="164" fontId="11" fillId="5" borderId="77" xfId="0" applyNumberFormat="1" applyFont="1" applyFill="1" applyBorder="1" applyAlignment="1" applyProtection="1">
      <alignment vertical="center" shrinkToFit="1"/>
    </xf>
    <xf numFmtId="3" fontId="11" fillId="5" borderId="78" xfId="0" applyNumberFormat="1" applyFont="1" applyFill="1" applyBorder="1" applyAlignment="1" applyProtection="1">
      <alignment vertical="center" shrinkToFit="1"/>
    </xf>
    <xf numFmtId="1" fontId="11" fillId="5" borderId="79" xfId="0" applyNumberFormat="1" applyFont="1" applyFill="1" applyBorder="1" applyAlignment="1" applyProtection="1">
      <alignment vertical="center" shrinkToFit="1"/>
    </xf>
    <xf numFmtId="0" fontId="10" fillId="0" borderId="47" xfId="0" applyFont="1" applyBorder="1" applyAlignment="1" applyProtection="1">
      <alignment horizontal="center" vertical="center" shrinkToFit="1"/>
    </xf>
    <xf numFmtId="0" fontId="10" fillId="0" borderId="106" xfId="0" applyFont="1" applyBorder="1" applyAlignment="1" applyProtection="1">
      <alignment horizontal="center" vertical="center" shrinkToFit="1"/>
    </xf>
    <xf numFmtId="0" fontId="10" fillId="0" borderId="48" xfId="0" applyFont="1" applyBorder="1" applyAlignment="1" applyProtection="1">
      <alignment horizontal="center" vertical="center" shrinkToFit="1"/>
    </xf>
    <xf numFmtId="0" fontId="0" fillId="5" borderId="84" xfId="0" applyFont="1" applyFill="1" applyBorder="1" applyAlignment="1" applyProtection="1">
      <alignment horizontal="center" vertical="center" shrinkToFit="1"/>
    </xf>
    <xf numFmtId="0" fontId="0" fillId="5" borderId="107" xfId="0" applyFont="1" applyFill="1" applyBorder="1" applyAlignment="1" applyProtection="1">
      <alignment horizontal="center" vertical="center" shrinkToFit="1"/>
    </xf>
    <xf numFmtId="0" fontId="0" fillId="5" borderId="85" xfId="0" applyFont="1" applyFill="1" applyBorder="1" applyAlignment="1" applyProtection="1">
      <alignment horizontal="center" vertical="center" shrinkToFit="1"/>
    </xf>
    <xf numFmtId="0" fontId="11" fillId="0" borderId="67" xfId="0" applyFont="1" applyBorder="1" applyAlignment="1" applyProtection="1">
      <alignment horizontal="left" vertical="center" shrinkToFit="1"/>
    </xf>
    <xf numFmtId="0" fontId="11" fillId="0" borderId="68" xfId="0" applyFont="1" applyBorder="1" applyAlignment="1" applyProtection="1">
      <alignment horizontal="left" vertical="center" shrinkToFit="1"/>
    </xf>
    <xf numFmtId="0" fontId="11" fillId="0" borderId="69" xfId="0" applyFont="1" applyBorder="1" applyAlignment="1" applyProtection="1">
      <alignment horizontal="left" vertical="center" shrinkToFit="1"/>
    </xf>
    <xf numFmtId="0" fontId="0" fillId="5" borderId="99" xfId="0" applyFont="1" applyFill="1" applyBorder="1" applyAlignment="1" applyProtection="1">
      <alignment horizontal="center" vertical="center" shrinkToFit="1"/>
    </xf>
    <xf numFmtId="0" fontId="0" fillId="5" borderId="103" xfId="0" applyFont="1" applyFill="1" applyBorder="1" applyAlignment="1" applyProtection="1">
      <alignment horizontal="center" vertical="center" shrinkToFit="1"/>
    </xf>
    <xf numFmtId="0" fontId="0" fillId="5" borderId="100" xfId="0" applyFont="1" applyFill="1" applyBorder="1" applyAlignment="1" applyProtection="1">
      <alignment horizontal="center" vertical="center" shrinkToFit="1"/>
    </xf>
    <xf numFmtId="0" fontId="11" fillId="0" borderId="74" xfId="0" applyFont="1" applyBorder="1" applyAlignment="1" applyProtection="1">
      <alignment horizontal="left" vertical="center" shrinkToFit="1"/>
    </xf>
    <xf numFmtId="0" fontId="11" fillId="0" borderId="104" xfId="0" applyFont="1" applyBorder="1" applyAlignment="1" applyProtection="1">
      <alignment horizontal="left" vertical="center" shrinkToFit="1"/>
    </xf>
    <xf numFmtId="0" fontId="11" fillId="0" borderId="75" xfId="0" applyFont="1" applyBorder="1" applyAlignment="1" applyProtection="1">
      <alignment horizontal="left" vertical="center" shrinkToFit="1"/>
    </xf>
    <xf numFmtId="0" fontId="10" fillId="0" borderId="28" xfId="0" applyFont="1" applyBorder="1" applyAlignment="1" applyProtection="1">
      <alignment horizontal="center" vertical="center" shrinkToFit="1"/>
    </xf>
    <xf numFmtId="0" fontId="10" fillId="0" borderId="60" xfId="0" applyFont="1" applyBorder="1" applyAlignment="1" applyProtection="1">
      <alignment horizontal="center" vertical="center" shrinkToFit="1"/>
    </xf>
    <xf numFmtId="0" fontId="10" fillId="0" borderId="33" xfId="0" applyFont="1" applyBorder="1" applyAlignment="1" applyProtection="1">
      <alignment horizontal="center" vertical="center" shrinkToFit="1"/>
    </xf>
    <xf numFmtId="0" fontId="11" fillId="0" borderId="53" xfId="0" applyFont="1" applyBorder="1" applyAlignment="1" applyProtection="1">
      <alignment horizontal="center" vertical="center" shrinkToFit="1"/>
    </xf>
    <xf numFmtId="0" fontId="11" fillId="0" borderId="54" xfId="0" applyFont="1" applyBorder="1" applyAlignment="1" applyProtection="1">
      <alignment horizontal="center" vertical="center" shrinkToFit="1"/>
    </xf>
    <xf numFmtId="0" fontId="11" fillId="0" borderId="55" xfId="0" applyFont="1" applyBorder="1" applyAlignment="1" applyProtection="1">
      <alignment horizontal="center" vertical="center" shrinkToFit="1"/>
    </xf>
    <xf numFmtId="0" fontId="11" fillId="0" borderId="99" xfId="0" applyFont="1" applyBorder="1" applyAlignment="1" applyProtection="1">
      <alignment horizontal="center" vertical="center" shrinkToFit="1"/>
    </xf>
    <xf numFmtId="0" fontId="11" fillId="0" borderId="103" xfId="0" applyFont="1" applyBorder="1" applyAlignment="1" applyProtection="1">
      <alignment horizontal="center" vertical="center" shrinkToFit="1"/>
    </xf>
    <xf numFmtId="0" fontId="11" fillId="0" borderId="100" xfId="0" applyFont="1" applyBorder="1" applyAlignment="1" applyProtection="1">
      <alignment horizontal="center" vertical="center" shrinkToFit="1"/>
    </xf>
    <xf numFmtId="0" fontId="11" fillId="0" borderId="36" xfId="0" applyFont="1" applyBorder="1" applyAlignment="1" applyProtection="1">
      <alignment horizontal="left" vertical="center" shrinkToFit="1"/>
    </xf>
    <xf numFmtId="0" fontId="11" fillId="0" borderId="82" xfId="0" applyFont="1" applyBorder="1" applyAlignment="1" applyProtection="1">
      <alignment horizontal="left" vertical="center" shrinkToFit="1"/>
    </xf>
    <xf numFmtId="0" fontId="11" fillId="0" borderId="40" xfId="0" applyFont="1" applyBorder="1" applyAlignment="1" applyProtection="1">
      <alignment horizontal="left" vertical="center" shrinkToFit="1"/>
    </xf>
    <xf numFmtId="0" fontId="10" fillId="0" borderId="102" xfId="0" applyFont="1" applyBorder="1" applyAlignment="1" applyProtection="1">
      <alignment vertical="center" shrinkToFit="1"/>
    </xf>
    <xf numFmtId="0" fontId="10" fillId="0" borderId="91" xfId="0" applyFont="1" applyBorder="1" applyAlignment="1" applyProtection="1">
      <alignment horizontal="center" vertical="center" shrinkToFit="1"/>
    </xf>
    <xf numFmtId="0" fontId="10" fillId="0" borderId="92" xfId="0" applyFont="1" applyBorder="1" applyAlignment="1" applyProtection="1">
      <alignment horizontal="center" vertical="center" shrinkToFit="1"/>
    </xf>
    <xf numFmtId="165" fontId="10" fillId="0" borderId="94" xfId="0" applyNumberFormat="1" applyFont="1" applyBorder="1" applyAlignment="1" applyProtection="1">
      <alignment horizontal="right" vertical="center" shrinkToFit="1"/>
    </xf>
    <xf numFmtId="0" fontId="10" fillId="0" borderId="95" xfId="0" applyFont="1" applyBorder="1" applyAlignment="1" applyProtection="1">
      <alignment horizontal="right" vertical="center" shrinkToFit="1"/>
    </xf>
    <xf numFmtId="0" fontId="4" fillId="0" borderId="1" xfId="0" applyFont="1" applyBorder="1" applyAlignment="1" applyProtection="1">
      <alignment vertical="center" shrinkToFit="1"/>
    </xf>
    <xf numFmtId="0" fontId="10" fillId="0" borderId="96" xfId="0" applyFont="1" applyBorder="1" applyAlignment="1" applyProtection="1">
      <alignment horizontal="center" vertical="center" shrinkToFit="1"/>
    </xf>
    <xf numFmtId="0" fontId="10" fillId="0" borderId="97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10" fillId="0" borderId="99" xfId="0" applyFont="1" applyBorder="1" applyAlignment="1" applyProtection="1">
      <alignment vertical="center" shrinkToFit="1"/>
    </xf>
    <xf numFmtId="0" fontId="10" fillId="0" borderId="100" xfId="0" applyFont="1" applyBorder="1" applyAlignment="1" applyProtection="1">
      <alignment vertical="center" shrinkToFit="1"/>
    </xf>
    <xf numFmtId="0" fontId="10" fillId="0" borderId="84" xfId="0" applyFont="1" applyBorder="1" applyAlignment="1" applyProtection="1">
      <alignment vertical="center" shrinkToFit="1"/>
    </xf>
    <xf numFmtId="0" fontId="10" fillId="0" borderId="85" xfId="0" applyFont="1" applyBorder="1" applyAlignment="1" applyProtection="1">
      <alignment vertical="center" shrinkToFit="1"/>
    </xf>
    <xf numFmtId="0" fontId="10" fillId="0" borderId="67" xfId="0" applyFont="1" applyBorder="1" applyAlignment="1" applyProtection="1">
      <alignment vertical="center" shrinkToFit="1"/>
    </xf>
    <xf numFmtId="0" fontId="10" fillId="0" borderId="69" xfId="0" applyFont="1" applyBorder="1" applyAlignment="1" applyProtection="1">
      <alignment vertical="center" shrinkToFit="1"/>
    </xf>
    <xf numFmtId="165" fontId="11" fillId="0" borderId="71" xfId="0" applyNumberFormat="1" applyFont="1" applyBorder="1" applyAlignment="1" applyProtection="1">
      <alignment horizontal="right" vertical="center" shrinkToFit="1"/>
    </xf>
    <xf numFmtId="165" fontId="11" fillId="0" borderId="72" xfId="0" applyNumberFormat="1" applyFont="1" applyBorder="1" applyAlignment="1" applyProtection="1">
      <alignment horizontal="right" vertical="center" shrinkToFit="1"/>
    </xf>
    <xf numFmtId="0" fontId="10" fillId="0" borderId="36" xfId="0" applyFont="1" applyBorder="1" applyAlignment="1" applyProtection="1">
      <alignment vertical="center" shrinkToFit="1"/>
    </xf>
    <xf numFmtId="0" fontId="10" fillId="0" borderId="40" xfId="0" applyFont="1" applyBorder="1" applyAlignment="1" applyProtection="1">
      <alignment vertical="center" shrinkToFit="1"/>
    </xf>
    <xf numFmtId="165" fontId="11" fillId="0" borderId="22" xfId="0" applyNumberFormat="1" applyFont="1" applyBorder="1" applyAlignment="1" applyProtection="1">
      <alignment horizontal="right" vertical="center" shrinkToFit="1"/>
    </xf>
    <xf numFmtId="0" fontId="11" fillId="0" borderId="27" xfId="0" applyFont="1" applyBorder="1" applyAlignment="1" applyProtection="1">
      <alignment horizontal="right" vertical="center" shrinkToFit="1"/>
    </xf>
    <xf numFmtId="0" fontId="10" fillId="0" borderId="53" xfId="0" applyFont="1" applyBorder="1" applyAlignment="1" applyProtection="1">
      <alignment horizontal="center" vertical="center" shrinkToFit="1"/>
    </xf>
    <xf numFmtId="0" fontId="10" fillId="0" borderId="55" xfId="0" applyFont="1" applyBorder="1" applyAlignment="1" applyProtection="1">
      <alignment horizontal="center" vertical="center" shrinkToFit="1"/>
    </xf>
    <xf numFmtId="0" fontId="11" fillId="0" borderId="57" xfId="0" applyFont="1" applyBorder="1" applyAlignment="1" applyProtection="1">
      <alignment horizontal="center" vertical="center" shrinkToFit="1"/>
    </xf>
    <xf numFmtId="0" fontId="11" fillId="0" borderId="58" xfId="0" applyFont="1" applyBorder="1" applyAlignment="1" applyProtection="1">
      <alignment horizontal="center" vertical="center" shrinkToFit="1"/>
    </xf>
    <xf numFmtId="165" fontId="11" fillId="0" borderId="65" xfId="0" applyNumberFormat="1" applyFont="1" applyBorder="1" applyAlignment="1" applyProtection="1">
      <alignment horizontal="right" vertical="center" shrinkToFit="1"/>
    </xf>
    <xf numFmtId="0" fontId="11" fillId="0" borderId="83" xfId="0" applyFont="1" applyBorder="1" applyAlignment="1" applyProtection="1">
      <alignment horizontal="right" vertical="center" shrinkToFit="1"/>
    </xf>
    <xf numFmtId="0" fontId="11" fillId="5" borderId="36" xfId="0" applyFont="1" applyFill="1" applyBorder="1" applyAlignment="1" applyProtection="1">
      <alignment horizontal="left" vertical="center" shrinkToFit="1"/>
    </xf>
    <xf numFmtId="0" fontId="11" fillId="5" borderId="40" xfId="0" applyFont="1" applyFill="1" applyBorder="1" applyAlignment="1" applyProtection="1">
      <alignment horizontal="left" vertical="center" shrinkToFit="1"/>
    </xf>
    <xf numFmtId="165" fontId="11" fillId="5" borderId="21" xfId="0" applyNumberFormat="1" applyFont="1" applyFill="1" applyBorder="1" applyAlignment="1" applyProtection="1">
      <alignment horizontal="right" vertical="center" shrinkToFit="1"/>
    </xf>
    <xf numFmtId="165" fontId="11" fillId="5" borderId="42" xfId="0" applyNumberFormat="1" applyFont="1" applyFill="1" applyBorder="1" applyAlignment="1" applyProtection="1">
      <alignment horizontal="right" vertical="center" shrinkToFit="1"/>
    </xf>
    <xf numFmtId="0" fontId="10" fillId="0" borderId="84" xfId="0" applyFont="1" applyBorder="1" applyAlignment="1" applyProtection="1">
      <alignment horizontal="center" vertical="center" shrinkToFit="1"/>
    </xf>
    <xf numFmtId="0" fontId="10" fillId="0" borderId="85" xfId="0" applyFont="1" applyBorder="1" applyAlignment="1" applyProtection="1">
      <alignment horizontal="center" vertical="center" shrinkToFit="1"/>
    </xf>
    <xf numFmtId="165" fontId="11" fillId="0" borderId="87" xfId="0" applyNumberFormat="1" applyFont="1" applyBorder="1" applyAlignment="1" applyProtection="1">
      <alignment horizontal="right" vertical="center" shrinkToFit="1"/>
    </xf>
    <xf numFmtId="165" fontId="11" fillId="0" borderId="88" xfId="0" applyNumberFormat="1" applyFont="1" applyBorder="1" applyAlignment="1" applyProtection="1">
      <alignment horizontal="right" vertical="center" shrinkToFit="1"/>
    </xf>
    <xf numFmtId="0" fontId="11" fillId="5" borderId="67" xfId="0" applyFont="1" applyFill="1" applyBorder="1" applyAlignment="1" applyProtection="1">
      <alignment horizontal="left" vertical="center" shrinkToFit="1"/>
    </xf>
    <xf numFmtId="0" fontId="11" fillId="5" borderId="69" xfId="0" applyFont="1" applyFill="1" applyBorder="1" applyAlignment="1" applyProtection="1">
      <alignment horizontal="left" vertical="center" shrinkToFit="1"/>
    </xf>
    <xf numFmtId="165" fontId="11" fillId="5" borderId="71" xfId="0" applyNumberFormat="1" applyFont="1" applyFill="1" applyBorder="1" applyAlignment="1" applyProtection="1">
      <alignment horizontal="right" vertical="center" shrinkToFit="1"/>
    </xf>
    <xf numFmtId="165" fontId="11" fillId="5" borderId="72" xfId="0" applyNumberFormat="1" applyFont="1" applyFill="1" applyBorder="1" applyAlignment="1" applyProtection="1">
      <alignment horizontal="right" vertical="center" shrinkToFit="1"/>
    </xf>
    <xf numFmtId="0" fontId="17" fillId="0" borderId="80" xfId="0" applyFont="1" applyBorder="1" applyAlignment="1" applyProtection="1">
      <alignment horizontal="center" vertical="center" shrinkToFit="1"/>
    </xf>
    <xf numFmtId="0" fontId="17" fillId="0" borderId="81" xfId="0" applyFont="1" applyBorder="1" applyAlignment="1" applyProtection="1">
      <alignment horizontal="center" vertical="center" shrinkToFit="1"/>
    </xf>
    <xf numFmtId="0" fontId="11" fillId="0" borderId="28" xfId="0" applyFont="1" applyBorder="1" applyAlignment="1" applyProtection="1">
      <alignment horizontal="left" vertical="center" shrinkToFit="1"/>
    </xf>
    <xf numFmtId="0" fontId="11" fillId="0" borderId="33" xfId="0" applyFont="1" applyBorder="1" applyAlignment="1" applyProtection="1">
      <alignment horizontal="left" vertical="center" shrinkToFit="1"/>
    </xf>
    <xf numFmtId="165" fontId="11" fillId="0" borderId="83" xfId="0" applyNumberFormat="1" applyFont="1" applyBorder="1" applyAlignment="1" applyProtection="1">
      <alignment horizontal="right" vertical="center" shrinkToFit="1"/>
    </xf>
    <xf numFmtId="0" fontId="11" fillId="5" borderId="36" xfId="0" applyFont="1" applyFill="1" applyBorder="1" applyAlignment="1" applyProtection="1">
      <alignment horizontal="center" vertical="center" shrinkToFit="1"/>
    </xf>
    <xf numFmtId="0" fontId="11" fillId="5" borderId="40" xfId="0" applyFont="1" applyFill="1" applyBorder="1" applyAlignment="1" applyProtection="1">
      <alignment horizontal="center" vertical="center" shrinkToFit="1"/>
    </xf>
    <xf numFmtId="0" fontId="11" fillId="5" borderId="28" xfId="0" applyFont="1" applyFill="1" applyBorder="1" applyAlignment="1" applyProtection="1">
      <alignment horizontal="center" vertical="center" shrinkToFit="1"/>
    </xf>
    <xf numFmtId="0" fontId="11" fillId="5" borderId="33" xfId="0" applyFont="1" applyFill="1" applyBorder="1" applyAlignment="1" applyProtection="1">
      <alignment horizontal="center" vertical="center" shrinkToFit="1"/>
    </xf>
    <xf numFmtId="0" fontId="11" fillId="5" borderId="74" xfId="0" applyFont="1" applyFill="1" applyBorder="1" applyAlignment="1" applyProtection="1">
      <alignment horizontal="center" vertical="center" shrinkToFit="1"/>
    </xf>
    <xf numFmtId="0" fontId="11" fillId="5" borderId="75" xfId="0" applyFont="1" applyFill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8" fillId="0" borderId="43" xfId="0" applyFont="1" applyBorder="1" applyAlignment="1" applyProtection="1">
      <alignment horizontal="center" vertical="center" shrinkToFit="1"/>
    </xf>
    <xf numFmtId="0" fontId="18" fillId="0" borderId="5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textRotation="255" shrinkToFit="1"/>
    </xf>
    <xf numFmtId="0" fontId="11" fillId="0" borderId="18" xfId="0" applyFont="1" applyBorder="1" applyAlignment="1" applyProtection="1">
      <alignment horizontal="center" vertical="center" textRotation="255" shrinkToFit="1"/>
    </xf>
    <xf numFmtId="0" fontId="11" fillId="0" borderId="43" xfId="0" applyFont="1" applyBorder="1" applyAlignment="1" applyProtection="1">
      <alignment horizontal="center" vertical="center" textRotation="255" shrinkToFit="1"/>
    </xf>
    <xf numFmtId="0" fontId="12" fillId="0" borderId="0" xfId="0" applyFont="1" applyAlignment="1">
      <alignment horizontal="center" vertical="center"/>
    </xf>
    <xf numFmtId="0" fontId="13" fillId="2" borderId="53" xfId="0" applyFont="1" applyFill="1" applyBorder="1" applyAlignment="1" applyProtection="1">
      <alignment vertical="center" shrinkToFit="1"/>
      <protection locked="0"/>
    </xf>
    <xf numFmtId="0" fontId="13" fillId="2" borderId="54" xfId="0" applyFont="1" applyFill="1" applyBorder="1" applyAlignment="1" applyProtection="1">
      <alignment vertical="center" shrinkToFit="1"/>
      <protection locked="0"/>
    </xf>
    <xf numFmtId="0" fontId="13" fillId="2" borderId="55" xfId="0" applyFont="1" applyFill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</xf>
    <xf numFmtId="0" fontId="11" fillId="5" borderId="44" xfId="0" applyFont="1" applyFill="1" applyBorder="1" applyAlignment="1" applyProtection="1">
      <alignment horizontal="center" vertical="center" textRotation="255" shrinkToFit="1"/>
    </xf>
    <xf numFmtId="0" fontId="11" fillId="5" borderId="45" xfId="0" applyFont="1" applyFill="1" applyBorder="1" applyAlignment="1" applyProtection="1">
      <alignment horizontal="center" vertical="center" textRotation="255" shrinkToFit="1"/>
    </xf>
    <xf numFmtId="0" fontId="11" fillId="5" borderId="46" xfId="0" applyFont="1" applyFill="1" applyBorder="1" applyAlignment="1" applyProtection="1">
      <alignment horizontal="center" vertical="center" textRotation="255" shrinkToFit="1"/>
    </xf>
    <xf numFmtId="0" fontId="0" fillId="5" borderId="47" xfId="0" applyFont="1" applyFill="1" applyBorder="1" applyAlignment="1" applyProtection="1">
      <alignment horizontal="center" vertical="center" shrinkToFit="1"/>
    </xf>
    <xf numFmtId="0" fontId="0" fillId="5" borderId="48" xfId="0" applyFont="1" applyFill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left" vertical="center" shrinkToFit="1"/>
    </xf>
    <xf numFmtId="0" fontId="17" fillId="0" borderId="53" xfId="0" applyFont="1" applyBorder="1" applyAlignment="1" applyProtection="1">
      <alignment horizontal="center" vertical="center" shrinkToFit="1"/>
    </xf>
    <xf numFmtId="0" fontId="17" fillId="0" borderId="54" xfId="0" applyFont="1" applyBorder="1" applyAlignment="1" applyProtection="1">
      <alignment horizontal="center" vertical="center" shrinkToFit="1"/>
    </xf>
    <xf numFmtId="0" fontId="17" fillId="0" borderId="55" xfId="0" applyFont="1" applyBorder="1" applyAlignment="1" applyProtection="1">
      <alignment horizontal="center" vertical="center" shrinkToFit="1"/>
    </xf>
    <xf numFmtId="0" fontId="11" fillId="0" borderId="53" xfId="0" applyFont="1" applyBorder="1" applyAlignment="1" applyProtection="1">
      <alignment vertical="center" shrinkToFit="1"/>
    </xf>
    <xf numFmtId="0" fontId="11" fillId="0" borderId="55" xfId="0" applyFont="1" applyBorder="1" applyAlignment="1" applyProtection="1">
      <alignment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Normal="100" workbookViewId="0">
      <selection activeCell="Q42" sqref="Q42"/>
    </sheetView>
  </sheetViews>
  <sheetFormatPr baseColWidth="10" defaultRowHeight="15" x14ac:dyDescent="0.25"/>
  <cols>
    <col min="2" max="2" width="14.42578125" customWidth="1"/>
  </cols>
  <sheetData>
    <row r="1" spans="1:13" x14ac:dyDescent="0.25">
      <c r="A1" s="241" t="s">
        <v>72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13" x14ac:dyDescent="0.2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3" ht="15.75" thickBot="1" x14ac:dyDescent="0.3"/>
    <row r="4" spans="1:13" ht="31.5" customHeight="1" x14ac:dyDescent="0.25">
      <c r="A4" s="242" t="s">
        <v>68</v>
      </c>
      <c r="B4" s="243"/>
      <c r="C4" s="243"/>
      <c r="D4" s="243"/>
      <c r="E4" s="243"/>
      <c r="F4" s="244"/>
      <c r="G4" s="234" t="s">
        <v>0</v>
      </c>
      <c r="H4" s="245"/>
      <c r="I4" s="233" t="s">
        <v>1</v>
      </c>
      <c r="J4" s="245"/>
      <c r="K4" s="233" t="s">
        <v>69</v>
      </c>
      <c r="L4" s="234"/>
      <c r="M4" s="235"/>
    </row>
    <row r="5" spans="1:13" ht="27" customHeight="1" thickBot="1" x14ac:dyDescent="0.3">
      <c r="A5" s="236" t="s">
        <v>66</v>
      </c>
      <c r="B5" s="237"/>
      <c r="C5" s="79" t="s">
        <v>2</v>
      </c>
      <c r="D5" s="79" t="s">
        <v>3</v>
      </c>
      <c r="E5" s="79" t="s">
        <v>4</v>
      </c>
      <c r="F5" s="79" t="s">
        <v>5</v>
      </c>
      <c r="G5" s="32" t="s">
        <v>6</v>
      </c>
      <c r="H5" s="32" t="s">
        <v>7</v>
      </c>
      <c r="I5" s="32" t="s">
        <v>6</v>
      </c>
      <c r="J5" s="32" t="s">
        <v>8</v>
      </c>
      <c r="K5" s="32" t="s">
        <v>9</v>
      </c>
      <c r="L5" s="32" t="s">
        <v>10</v>
      </c>
      <c r="M5" s="33" t="s">
        <v>11</v>
      </c>
    </row>
    <row r="6" spans="1:13" ht="18.75" customHeight="1" x14ac:dyDescent="0.25">
      <c r="A6" s="238" t="s">
        <v>12</v>
      </c>
      <c r="B6" s="80" t="s">
        <v>13</v>
      </c>
      <c r="C6" s="34"/>
      <c r="D6" s="81"/>
      <c r="E6" s="82">
        <v>0</v>
      </c>
      <c r="F6" s="83">
        <f>D6*E6</f>
        <v>0</v>
      </c>
      <c r="G6" s="34"/>
      <c r="H6" s="35">
        <f>G6*$D6/1000</f>
        <v>0</v>
      </c>
      <c r="I6" s="34"/>
      <c r="J6" s="36">
        <f>I6*$F6/1000</f>
        <v>0</v>
      </c>
      <c r="K6" s="37">
        <v>0.2</v>
      </c>
      <c r="L6" s="38"/>
      <c r="M6" s="39">
        <f>F6*L6/1000</f>
        <v>0</v>
      </c>
    </row>
    <row r="7" spans="1:13" ht="18.75" customHeight="1" x14ac:dyDescent="0.25">
      <c r="A7" s="239"/>
      <c r="B7" s="84" t="s">
        <v>14</v>
      </c>
      <c r="C7" s="42"/>
      <c r="D7" s="85"/>
      <c r="E7" s="86"/>
      <c r="F7" s="87"/>
      <c r="G7" s="40"/>
      <c r="H7" s="41"/>
      <c r="I7" s="42"/>
      <c r="J7" s="43">
        <f>C7*I7/1000</f>
        <v>0</v>
      </c>
      <c r="K7" s="44">
        <f>K6</f>
        <v>0.2</v>
      </c>
      <c r="L7" s="45"/>
      <c r="M7" s="46">
        <f>L7*C7/1000</f>
        <v>0</v>
      </c>
    </row>
    <row r="8" spans="1:13" ht="18.75" customHeight="1" x14ac:dyDescent="0.25">
      <c r="A8" s="239"/>
      <c r="B8" s="88" t="s">
        <v>70</v>
      </c>
      <c r="C8" s="47"/>
      <c r="D8" s="89"/>
      <c r="E8" s="90">
        <v>0</v>
      </c>
      <c r="F8" s="91">
        <f>D8*E8</f>
        <v>0</v>
      </c>
      <c r="G8" s="47"/>
      <c r="H8" s="48">
        <f>G8*$D8/1000</f>
        <v>0</v>
      </c>
      <c r="I8" s="47"/>
      <c r="J8" s="49">
        <f>I8*$F8/1000</f>
        <v>0</v>
      </c>
      <c r="K8" s="50">
        <v>5.5E-2</v>
      </c>
      <c r="L8" s="51"/>
      <c r="M8" s="52">
        <f>F8*L8/1000</f>
        <v>0</v>
      </c>
    </row>
    <row r="9" spans="1:13" ht="18.75" customHeight="1" x14ac:dyDescent="0.25">
      <c r="A9" s="239"/>
      <c r="B9" s="92" t="s">
        <v>14</v>
      </c>
      <c r="C9" s="55"/>
      <c r="D9" s="85"/>
      <c r="E9" s="93"/>
      <c r="F9" s="94"/>
      <c r="G9" s="53"/>
      <c r="H9" s="54"/>
      <c r="I9" s="55"/>
      <c r="J9" s="56">
        <f>C9*I9/1000</f>
        <v>0</v>
      </c>
      <c r="K9" s="57">
        <f>K8</f>
        <v>5.5E-2</v>
      </c>
      <c r="L9" s="58"/>
      <c r="M9" s="59">
        <f>L9*C9/1000</f>
        <v>0</v>
      </c>
    </row>
    <row r="10" spans="1:13" ht="18.75" customHeight="1" x14ac:dyDescent="0.25">
      <c r="A10" s="239"/>
      <c r="B10" s="88" t="s">
        <v>71</v>
      </c>
      <c r="C10" s="47"/>
      <c r="D10" s="89"/>
      <c r="E10" s="90">
        <v>0</v>
      </c>
      <c r="F10" s="91">
        <f>D10*E10</f>
        <v>0</v>
      </c>
      <c r="G10" s="47"/>
      <c r="H10" s="48">
        <f>G10*$D10/1000</f>
        <v>0</v>
      </c>
      <c r="I10" s="47"/>
      <c r="J10" s="49">
        <f>I10*$F10/1000</f>
        <v>0</v>
      </c>
      <c r="K10" s="50">
        <v>5.5E-2</v>
      </c>
      <c r="L10" s="51"/>
      <c r="M10" s="52">
        <f>F10*L10/1000</f>
        <v>0</v>
      </c>
    </row>
    <row r="11" spans="1:13" ht="18.75" customHeight="1" x14ac:dyDescent="0.25">
      <c r="A11" s="239"/>
      <c r="B11" s="92" t="s">
        <v>14</v>
      </c>
      <c r="C11" s="55"/>
      <c r="D11" s="85"/>
      <c r="E11" s="93"/>
      <c r="F11" s="94"/>
      <c r="G11" s="53"/>
      <c r="H11" s="54"/>
      <c r="I11" s="55"/>
      <c r="J11" s="56">
        <f>C11*I11/1000</f>
        <v>0</v>
      </c>
      <c r="K11" s="57">
        <f>K10</f>
        <v>5.5E-2</v>
      </c>
      <c r="L11" s="58"/>
      <c r="M11" s="59">
        <f>L11*C11/1000</f>
        <v>0</v>
      </c>
    </row>
    <row r="12" spans="1:13" ht="18.75" customHeight="1" x14ac:dyDescent="0.25">
      <c r="A12" s="239"/>
      <c r="B12" s="95" t="s">
        <v>15</v>
      </c>
      <c r="C12" s="47"/>
      <c r="D12" s="89"/>
      <c r="E12" s="90">
        <v>0</v>
      </c>
      <c r="F12" s="91">
        <f t="shared" ref="F12" si="0">D12*E12</f>
        <v>0</v>
      </c>
      <c r="G12" s="47"/>
      <c r="H12" s="48">
        <f t="shared" ref="H12" si="1">G12*$D12/1000</f>
        <v>0</v>
      </c>
      <c r="I12" s="47"/>
      <c r="J12" s="49">
        <f>I12*$F12/1000</f>
        <v>0</v>
      </c>
      <c r="K12" s="50">
        <v>0.2</v>
      </c>
      <c r="L12" s="51"/>
      <c r="M12" s="52">
        <f t="shared" ref="M12" si="2">F12*L12/1000</f>
        <v>0</v>
      </c>
    </row>
    <row r="13" spans="1:13" ht="18.75" customHeight="1" x14ac:dyDescent="0.25">
      <c r="A13" s="239"/>
      <c r="B13" s="92" t="s">
        <v>14</v>
      </c>
      <c r="C13" s="55"/>
      <c r="D13" s="85"/>
      <c r="E13" s="93"/>
      <c r="F13" s="94"/>
      <c r="G13" s="53"/>
      <c r="H13" s="54"/>
      <c r="I13" s="55"/>
      <c r="J13" s="56">
        <f>C13*I13/1000</f>
        <v>0</v>
      </c>
      <c r="K13" s="57">
        <f>K12</f>
        <v>0.2</v>
      </c>
      <c r="L13" s="58"/>
      <c r="M13" s="59">
        <f>L13*C13/1000</f>
        <v>0</v>
      </c>
    </row>
    <row r="14" spans="1:13" ht="18.75" customHeight="1" x14ac:dyDescent="0.25">
      <c r="A14" s="239"/>
      <c r="B14" s="96"/>
      <c r="C14" s="60"/>
      <c r="D14" s="64"/>
      <c r="E14" s="97"/>
      <c r="F14" s="98"/>
      <c r="G14" s="60"/>
      <c r="H14" s="61"/>
      <c r="I14" s="60"/>
      <c r="J14" s="62"/>
      <c r="K14" s="63"/>
      <c r="L14" s="64"/>
      <c r="M14" s="65"/>
    </row>
    <row r="15" spans="1:13" ht="18.75" customHeight="1" thickBot="1" x14ac:dyDescent="0.3">
      <c r="A15" s="240"/>
      <c r="B15" s="99"/>
      <c r="C15" s="66"/>
      <c r="D15" s="70"/>
      <c r="E15" s="100"/>
      <c r="F15" s="101"/>
      <c r="G15" s="66"/>
      <c r="H15" s="67"/>
      <c r="I15" s="66"/>
      <c r="J15" s="68"/>
      <c r="K15" s="69"/>
      <c r="L15" s="70"/>
      <c r="M15" s="71"/>
    </row>
    <row r="16" spans="1:13" ht="18.75" customHeight="1" x14ac:dyDescent="0.25">
      <c r="A16" s="246"/>
      <c r="B16" s="96"/>
      <c r="C16" s="60"/>
      <c r="D16" s="64"/>
      <c r="E16" s="97"/>
      <c r="F16" s="98"/>
      <c r="G16" s="60"/>
      <c r="H16" s="61"/>
      <c r="I16" s="60"/>
      <c r="J16" s="62"/>
      <c r="K16" s="63"/>
      <c r="L16" s="64"/>
      <c r="M16" s="65"/>
    </row>
    <row r="17" spans="1:13" ht="18.75" customHeight="1" x14ac:dyDescent="0.25">
      <c r="A17" s="247"/>
      <c r="B17" s="99"/>
      <c r="C17" s="66"/>
      <c r="D17" s="70"/>
      <c r="E17" s="100"/>
      <c r="F17" s="101"/>
      <c r="G17" s="66"/>
      <c r="H17" s="67"/>
      <c r="I17" s="66"/>
      <c r="J17" s="68"/>
      <c r="K17" s="69"/>
      <c r="L17" s="70"/>
      <c r="M17" s="71"/>
    </row>
    <row r="18" spans="1:13" ht="18.75" customHeight="1" x14ac:dyDescent="0.25">
      <c r="A18" s="247"/>
      <c r="B18" s="96"/>
      <c r="C18" s="60"/>
      <c r="D18" s="64"/>
      <c r="E18" s="97"/>
      <c r="F18" s="98"/>
      <c r="G18" s="60"/>
      <c r="H18" s="61"/>
      <c r="I18" s="60"/>
      <c r="J18" s="62"/>
      <c r="K18" s="63"/>
      <c r="L18" s="64"/>
      <c r="M18" s="65"/>
    </row>
    <row r="19" spans="1:13" ht="18.75" customHeight="1" thickBot="1" x14ac:dyDescent="0.3">
      <c r="A19" s="248"/>
      <c r="B19" s="99"/>
      <c r="C19" s="66"/>
      <c r="D19" s="70"/>
      <c r="E19" s="100"/>
      <c r="F19" s="101"/>
      <c r="G19" s="66"/>
      <c r="H19" s="67"/>
      <c r="I19" s="66"/>
      <c r="J19" s="68"/>
      <c r="K19" s="69"/>
      <c r="L19" s="70"/>
      <c r="M19" s="71"/>
    </row>
    <row r="20" spans="1:13" ht="18.75" customHeight="1" thickBot="1" x14ac:dyDescent="0.3">
      <c r="A20" s="249"/>
      <c r="B20" s="250"/>
      <c r="C20" s="8">
        <v>0</v>
      </c>
      <c r="D20" s="9">
        <v>0</v>
      </c>
      <c r="E20" s="10"/>
      <c r="F20" s="11">
        <v>0</v>
      </c>
      <c r="G20" s="72"/>
      <c r="H20" s="73"/>
      <c r="I20" s="74" t="e">
        <v>#DIV/0!</v>
      </c>
      <c r="J20" s="75">
        <v>0</v>
      </c>
      <c r="K20" s="76"/>
      <c r="L20" s="77"/>
      <c r="M20" s="78">
        <v>0</v>
      </c>
    </row>
    <row r="21" spans="1:13" ht="18" customHeight="1" x14ac:dyDescent="0.25">
      <c r="A21" s="251" t="s">
        <v>67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</row>
    <row r="22" spans="1:13" ht="15.75" thickBot="1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21" customHeight="1" x14ac:dyDescent="0.25">
      <c r="A23" s="252" t="s">
        <v>16</v>
      </c>
      <c r="B23" s="253"/>
      <c r="C23" s="254"/>
      <c r="D23" s="102" t="s">
        <v>8</v>
      </c>
      <c r="E23" s="103" t="s">
        <v>9</v>
      </c>
      <c r="F23" s="104" t="s">
        <v>11</v>
      </c>
      <c r="G23" s="1"/>
      <c r="H23" s="255"/>
      <c r="I23" s="256"/>
      <c r="J23" s="144" t="s">
        <v>17</v>
      </c>
      <c r="K23" s="145" t="s">
        <v>18</v>
      </c>
      <c r="L23" s="146" t="s">
        <v>10</v>
      </c>
      <c r="M23" s="147" t="s">
        <v>19</v>
      </c>
    </row>
    <row r="24" spans="1:13" ht="18.75" customHeight="1" x14ac:dyDescent="0.25">
      <c r="A24" s="171" t="s">
        <v>20</v>
      </c>
      <c r="B24" s="172"/>
      <c r="C24" s="173"/>
      <c r="D24" s="25"/>
      <c r="E24" s="26"/>
      <c r="F24" s="27"/>
      <c r="G24" s="13"/>
      <c r="H24" s="229"/>
      <c r="I24" s="230"/>
      <c r="J24" s="28"/>
      <c r="K24" s="29"/>
      <c r="L24" s="30"/>
      <c r="M24" s="31"/>
    </row>
    <row r="25" spans="1:13" ht="18.75" customHeight="1" x14ac:dyDescent="0.25">
      <c r="A25" s="162" t="s">
        <v>21</v>
      </c>
      <c r="B25" s="163"/>
      <c r="C25" s="164"/>
      <c r="D25" s="105">
        <f>H6+H8+H10+H12+H14+H16+H18</f>
        <v>0</v>
      </c>
      <c r="E25" s="106">
        <f>D25*K6</f>
        <v>0</v>
      </c>
      <c r="F25" s="107">
        <f>D25+E25</f>
        <v>0</v>
      </c>
      <c r="G25" s="13"/>
      <c r="H25" s="227"/>
      <c r="I25" s="228"/>
      <c r="J25" s="148"/>
      <c r="K25" s="149"/>
      <c r="L25" s="150"/>
      <c r="M25" s="151"/>
    </row>
    <row r="26" spans="1:13" ht="18.75" customHeight="1" x14ac:dyDescent="0.25">
      <c r="A26" s="162" t="s">
        <v>22</v>
      </c>
      <c r="B26" s="163"/>
      <c r="C26" s="164"/>
      <c r="D26" s="108"/>
      <c r="E26" s="109"/>
      <c r="F26" s="107">
        <f t="shared" ref="F26:F30" si="3">D26+E26</f>
        <v>0</v>
      </c>
      <c r="G26" s="14" t="e">
        <v>#DIV/0!</v>
      </c>
      <c r="H26" s="229"/>
      <c r="I26" s="230"/>
      <c r="J26" s="28"/>
      <c r="K26" s="29"/>
      <c r="L26" s="30"/>
      <c r="M26" s="31"/>
    </row>
    <row r="27" spans="1:13" ht="18.75" customHeight="1" thickBot="1" x14ac:dyDescent="0.3">
      <c r="A27" s="162" t="s">
        <v>23</v>
      </c>
      <c r="B27" s="163"/>
      <c r="C27" s="164"/>
      <c r="D27" s="108"/>
      <c r="E27" s="109"/>
      <c r="F27" s="107">
        <f t="shared" si="3"/>
        <v>0</v>
      </c>
      <c r="G27" s="13"/>
      <c r="H27" s="231"/>
      <c r="I27" s="232"/>
      <c r="J27" s="152"/>
      <c r="K27" s="153"/>
      <c r="L27" s="154"/>
      <c r="M27" s="155"/>
    </row>
    <row r="28" spans="1:13" ht="18.75" customHeight="1" thickBot="1" x14ac:dyDescent="0.3">
      <c r="A28" s="162" t="s">
        <v>24</v>
      </c>
      <c r="B28" s="163"/>
      <c r="C28" s="164"/>
      <c r="D28" s="108"/>
      <c r="E28" s="110">
        <f>D28*K6</f>
        <v>0</v>
      </c>
      <c r="F28" s="107">
        <f t="shared" si="3"/>
        <v>0</v>
      </c>
      <c r="G28" s="13"/>
      <c r="H28" s="15"/>
      <c r="I28" s="15"/>
      <c r="J28" s="15"/>
      <c r="K28" s="15"/>
      <c r="L28" s="2"/>
      <c r="M28" s="2"/>
    </row>
    <row r="29" spans="1:13" ht="18.75" customHeight="1" x14ac:dyDescent="0.25">
      <c r="A29" s="162" t="s">
        <v>25</v>
      </c>
      <c r="B29" s="163"/>
      <c r="C29" s="164"/>
      <c r="D29" s="108"/>
      <c r="E29" s="106">
        <f>D29*K6</f>
        <v>0</v>
      </c>
      <c r="F29" s="107">
        <f t="shared" si="3"/>
        <v>0</v>
      </c>
      <c r="G29" s="16" t="e">
        <v>#DIV/0!</v>
      </c>
      <c r="H29" s="222" t="s">
        <v>26</v>
      </c>
      <c r="I29" s="223"/>
      <c r="J29" s="102" t="s">
        <v>8</v>
      </c>
      <c r="K29" s="103" t="s">
        <v>9</v>
      </c>
      <c r="L29" s="206" t="s">
        <v>11</v>
      </c>
      <c r="M29" s="207"/>
    </row>
    <row r="30" spans="1:13" ht="18.75" customHeight="1" x14ac:dyDescent="0.25">
      <c r="A30" s="180" t="s">
        <v>27</v>
      </c>
      <c r="B30" s="181"/>
      <c r="C30" s="182"/>
      <c r="D30" s="111"/>
      <c r="E30" s="112">
        <f>D30*K6</f>
        <v>0</v>
      </c>
      <c r="F30" s="113">
        <f t="shared" si="3"/>
        <v>0</v>
      </c>
      <c r="G30" s="13"/>
      <c r="H30" s="224" t="str">
        <f>B6</f>
        <v>Coll. Accession</v>
      </c>
      <c r="I30" s="225"/>
      <c r="J30" s="132">
        <f>L30/(1+K6)</f>
        <v>0</v>
      </c>
      <c r="K30" s="133">
        <f>L30-J30</f>
        <v>0</v>
      </c>
      <c r="L30" s="208">
        <f>M6+M7</f>
        <v>0</v>
      </c>
      <c r="M30" s="226"/>
    </row>
    <row r="31" spans="1:13" ht="18.75" customHeight="1" x14ac:dyDescent="0.25">
      <c r="A31" s="171" t="s">
        <v>28</v>
      </c>
      <c r="B31" s="172"/>
      <c r="C31" s="173"/>
      <c r="D31" s="114"/>
      <c r="E31" s="115"/>
      <c r="F31" s="116"/>
      <c r="G31" s="13"/>
      <c r="H31" s="162" t="str">
        <f>B8</f>
        <v>Coll. Social PLAI</v>
      </c>
      <c r="I31" s="164"/>
      <c r="J31" s="134">
        <f>L31/(1+K8)</f>
        <v>0</v>
      </c>
      <c r="K31" s="135">
        <f t="shared" ref="K31:K33" si="4">L31-J31</f>
        <v>0</v>
      </c>
      <c r="L31" s="198">
        <f>M8+M9</f>
        <v>0</v>
      </c>
      <c r="M31" s="199"/>
    </row>
    <row r="32" spans="1:13" ht="18.75" customHeight="1" x14ac:dyDescent="0.25">
      <c r="A32" s="162" t="s">
        <v>29</v>
      </c>
      <c r="B32" s="163"/>
      <c r="C32" s="164"/>
      <c r="D32" s="108"/>
      <c r="E32" s="106">
        <f>D32*$K$6</f>
        <v>0</v>
      </c>
      <c r="F32" s="107">
        <f>D32+E32</f>
        <v>0</v>
      </c>
      <c r="G32" s="13"/>
      <c r="H32" s="162" t="str">
        <f>B10</f>
        <v>Coll. Social PLUS</v>
      </c>
      <c r="I32" s="164"/>
      <c r="J32" s="134">
        <f>L32/(1+K10)</f>
        <v>0</v>
      </c>
      <c r="K32" s="135">
        <f t="shared" si="4"/>
        <v>0</v>
      </c>
      <c r="L32" s="198">
        <f>M10+M11</f>
        <v>0</v>
      </c>
      <c r="M32" s="199"/>
    </row>
    <row r="33" spans="1:13" ht="18.75" customHeight="1" x14ac:dyDescent="0.25">
      <c r="A33" s="162" t="s">
        <v>30</v>
      </c>
      <c r="B33" s="163"/>
      <c r="C33" s="164"/>
      <c r="D33" s="108"/>
      <c r="E33" s="106">
        <f t="shared" ref="E33:E50" si="5">D33*$K$6</f>
        <v>0</v>
      </c>
      <c r="F33" s="107">
        <f t="shared" ref="F33:F50" si="6">D33+E33</f>
        <v>0</v>
      </c>
      <c r="G33" s="13"/>
      <c r="H33" s="162" t="str">
        <f>B12</f>
        <v>Autre accession</v>
      </c>
      <c r="I33" s="164"/>
      <c r="J33" s="134">
        <f>L33/(1+K12)</f>
        <v>0</v>
      </c>
      <c r="K33" s="135">
        <f t="shared" si="4"/>
        <v>0</v>
      </c>
      <c r="L33" s="198">
        <f>M12+M13</f>
        <v>0</v>
      </c>
      <c r="M33" s="199"/>
    </row>
    <row r="34" spans="1:13" ht="18.75" customHeight="1" x14ac:dyDescent="0.25">
      <c r="A34" s="162" t="s">
        <v>31</v>
      </c>
      <c r="B34" s="163"/>
      <c r="C34" s="164"/>
      <c r="D34" s="108"/>
      <c r="E34" s="106">
        <f t="shared" si="5"/>
        <v>0</v>
      </c>
      <c r="F34" s="107">
        <f t="shared" si="6"/>
        <v>0</v>
      </c>
      <c r="G34" s="13"/>
      <c r="H34" s="218"/>
      <c r="I34" s="219"/>
      <c r="J34" s="140"/>
      <c r="K34" s="141"/>
      <c r="L34" s="220"/>
      <c r="M34" s="221"/>
    </row>
    <row r="35" spans="1:13" ht="18.75" customHeight="1" x14ac:dyDescent="0.25">
      <c r="A35" s="162" t="s">
        <v>32</v>
      </c>
      <c r="B35" s="163"/>
      <c r="C35" s="164"/>
      <c r="D35" s="117">
        <f>J20</f>
        <v>0</v>
      </c>
      <c r="E35" s="106">
        <f t="shared" si="5"/>
        <v>0</v>
      </c>
      <c r="F35" s="107">
        <f t="shared" si="6"/>
        <v>0</v>
      </c>
      <c r="G35" s="13"/>
      <c r="H35" s="218"/>
      <c r="I35" s="219"/>
      <c r="J35" s="140"/>
      <c r="K35" s="141"/>
      <c r="L35" s="220"/>
      <c r="M35" s="221"/>
    </row>
    <row r="36" spans="1:13" ht="18.75" customHeight="1" x14ac:dyDescent="0.25">
      <c r="A36" s="180" t="s">
        <v>33</v>
      </c>
      <c r="B36" s="181"/>
      <c r="C36" s="182"/>
      <c r="D36" s="111"/>
      <c r="E36" s="112">
        <f t="shared" si="5"/>
        <v>0</v>
      </c>
      <c r="F36" s="113">
        <f t="shared" si="6"/>
        <v>0</v>
      </c>
      <c r="G36" s="17" t="e">
        <v>#DIV/0!</v>
      </c>
      <c r="H36" s="218"/>
      <c r="I36" s="219"/>
      <c r="J36" s="140"/>
      <c r="K36" s="141"/>
      <c r="L36" s="220"/>
      <c r="M36" s="221"/>
    </row>
    <row r="37" spans="1:13" ht="18.75" customHeight="1" x14ac:dyDescent="0.25">
      <c r="A37" s="171" t="s">
        <v>34</v>
      </c>
      <c r="B37" s="172"/>
      <c r="C37" s="173"/>
      <c r="D37" s="114"/>
      <c r="E37" s="115"/>
      <c r="F37" s="116"/>
      <c r="G37" s="13"/>
      <c r="H37" s="210"/>
      <c r="I37" s="211"/>
      <c r="J37" s="142"/>
      <c r="K37" s="143"/>
      <c r="L37" s="212"/>
      <c r="M37" s="213"/>
    </row>
    <row r="38" spans="1:13" ht="18.75" customHeight="1" thickBot="1" x14ac:dyDescent="0.3">
      <c r="A38" s="162" t="s">
        <v>35</v>
      </c>
      <c r="B38" s="163"/>
      <c r="C38" s="164"/>
      <c r="D38" s="108"/>
      <c r="E38" s="106">
        <f t="shared" si="5"/>
        <v>0</v>
      </c>
      <c r="F38" s="107">
        <f t="shared" si="6"/>
        <v>0</v>
      </c>
      <c r="G38" s="17" t="e">
        <v>#DIV/0!</v>
      </c>
      <c r="H38" s="214" t="s">
        <v>36</v>
      </c>
      <c r="I38" s="215"/>
      <c r="J38" s="122">
        <f>SUM(J30:J37)</f>
        <v>0</v>
      </c>
      <c r="K38" s="123">
        <f>SUM(K30:K37)</f>
        <v>0</v>
      </c>
      <c r="L38" s="216">
        <f>SUM(L30:M37)</f>
        <v>0</v>
      </c>
      <c r="M38" s="217"/>
    </row>
    <row r="39" spans="1:13" ht="18.75" customHeight="1" thickBot="1" x14ac:dyDescent="0.3">
      <c r="A39" s="162" t="s">
        <v>37</v>
      </c>
      <c r="B39" s="163"/>
      <c r="C39" s="164"/>
      <c r="D39" s="108"/>
      <c r="E39" s="106">
        <f t="shared" si="5"/>
        <v>0</v>
      </c>
      <c r="F39" s="107">
        <f t="shared" si="6"/>
        <v>0</v>
      </c>
      <c r="G39" s="17" t="e">
        <v>#DIV/0!</v>
      </c>
      <c r="H39" s="15"/>
      <c r="I39" s="15"/>
      <c r="J39" s="15"/>
      <c r="K39" s="15"/>
      <c r="L39" s="3"/>
      <c r="M39" s="3"/>
    </row>
    <row r="40" spans="1:13" ht="18.75" customHeight="1" x14ac:dyDescent="0.25">
      <c r="A40" s="162" t="s">
        <v>38</v>
      </c>
      <c r="B40" s="163"/>
      <c r="C40" s="164"/>
      <c r="D40" s="108"/>
      <c r="E40" s="106">
        <f t="shared" si="5"/>
        <v>0</v>
      </c>
      <c r="F40" s="107">
        <f t="shared" si="6"/>
        <v>0</v>
      </c>
      <c r="G40" s="17" t="e">
        <v>#DIV/0!</v>
      </c>
      <c r="H40" s="204" t="s">
        <v>39</v>
      </c>
      <c r="I40" s="205"/>
      <c r="J40" s="102" t="s">
        <v>40</v>
      </c>
      <c r="K40" s="103" t="s">
        <v>9</v>
      </c>
      <c r="L40" s="206" t="s">
        <v>41</v>
      </c>
      <c r="M40" s="207"/>
    </row>
    <row r="41" spans="1:13" ht="18.75" customHeight="1" x14ac:dyDescent="0.25">
      <c r="A41" s="162" t="s">
        <v>42</v>
      </c>
      <c r="B41" s="163"/>
      <c r="C41" s="164"/>
      <c r="D41" s="108"/>
      <c r="E41" s="106">
        <f t="shared" si="5"/>
        <v>0</v>
      </c>
      <c r="F41" s="107">
        <f t="shared" si="6"/>
        <v>0</v>
      </c>
      <c r="G41" s="17" t="e">
        <v>#DIV/0!</v>
      </c>
      <c r="H41" s="130" t="str">
        <f>H38</f>
        <v>TOTAL CA</v>
      </c>
      <c r="I41" s="131"/>
      <c r="J41" s="132">
        <f>J38</f>
        <v>0</v>
      </c>
      <c r="K41" s="133">
        <f>K38</f>
        <v>0</v>
      </c>
      <c r="L41" s="208">
        <f>L38</f>
        <v>0</v>
      </c>
      <c r="M41" s="209"/>
    </row>
    <row r="42" spans="1:13" ht="18.75" customHeight="1" x14ac:dyDescent="0.25">
      <c r="A42" s="162" t="s">
        <v>43</v>
      </c>
      <c r="B42" s="163"/>
      <c r="C42" s="164"/>
      <c r="D42" s="108"/>
      <c r="E42" s="106">
        <f t="shared" si="5"/>
        <v>0</v>
      </c>
      <c r="F42" s="107">
        <f t="shared" si="6"/>
        <v>0</v>
      </c>
      <c r="G42" s="18" t="e">
        <v>#DIV/0!</v>
      </c>
      <c r="H42" s="196" t="s">
        <v>44</v>
      </c>
      <c r="I42" s="197"/>
      <c r="J42" s="134">
        <f>D57</f>
        <v>0</v>
      </c>
      <c r="K42" s="135">
        <f>E57</f>
        <v>0</v>
      </c>
      <c r="L42" s="198">
        <f>F57</f>
        <v>0</v>
      </c>
      <c r="M42" s="199"/>
    </row>
    <row r="43" spans="1:13" ht="18.75" customHeight="1" x14ac:dyDescent="0.25">
      <c r="A43" s="162" t="s">
        <v>45</v>
      </c>
      <c r="B43" s="163"/>
      <c r="C43" s="164"/>
      <c r="D43" s="118"/>
      <c r="E43" s="106">
        <f t="shared" si="5"/>
        <v>0</v>
      </c>
      <c r="F43" s="107">
        <f t="shared" si="6"/>
        <v>0</v>
      </c>
      <c r="G43" s="17" t="e">
        <v>#DIV/0!</v>
      </c>
      <c r="H43" s="200" t="s">
        <v>46</v>
      </c>
      <c r="I43" s="201"/>
      <c r="J43" s="136"/>
      <c r="K43" s="137">
        <f>K41-K42</f>
        <v>0</v>
      </c>
      <c r="L43" s="202">
        <f>K41-E57</f>
        <v>0</v>
      </c>
      <c r="M43" s="203"/>
    </row>
    <row r="44" spans="1:13" ht="18.75" customHeight="1" thickBot="1" x14ac:dyDescent="0.3">
      <c r="A44" s="180" t="s">
        <v>47</v>
      </c>
      <c r="B44" s="181"/>
      <c r="C44" s="182"/>
      <c r="D44" s="111"/>
      <c r="E44" s="112">
        <f t="shared" si="5"/>
        <v>0</v>
      </c>
      <c r="F44" s="113">
        <f t="shared" si="6"/>
        <v>0</v>
      </c>
      <c r="G44" s="13"/>
      <c r="H44" s="184" t="s">
        <v>48</v>
      </c>
      <c r="I44" s="185"/>
      <c r="J44" s="138">
        <f>J41-J42</f>
        <v>0</v>
      </c>
      <c r="K44" s="139"/>
      <c r="L44" s="186">
        <f>L41-L42-L43</f>
        <v>0</v>
      </c>
      <c r="M44" s="187"/>
    </row>
    <row r="45" spans="1:13" ht="18.75" customHeight="1" thickBot="1" x14ac:dyDescent="0.3">
      <c r="A45" s="171" t="s">
        <v>49</v>
      </c>
      <c r="B45" s="172"/>
      <c r="C45" s="173"/>
      <c r="D45" s="114"/>
      <c r="E45" s="115"/>
      <c r="F45" s="116"/>
      <c r="G45" s="13"/>
      <c r="H45" s="15"/>
      <c r="I45" s="15"/>
      <c r="J45" s="19"/>
      <c r="K45" s="20" t="str">
        <f>IF(J44=L44,"",IF(ABS(J44-L44&lt;5),"",J44-L44))</f>
        <v/>
      </c>
      <c r="L45" s="188" t="str">
        <f>IF(K45="","","ERREUR MARGE")</f>
        <v/>
      </c>
      <c r="M45" s="188"/>
    </row>
    <row r="46" spans="1:13" ht="18.75" customHeight="1" x14ac:dyDescent="0.25">
      <c r="A46" s="162" t="s">
        <v>50</v>
      </c>
      <c r="B46" s="163"/>
      <c r="C46" s="164"/>
      <c r="D46" s="108"/>
      <c r="E46" s="106">
        <f t="shared" si="5"/>
        <v>0</v>
      </c>
      <c r="F46" s="107">
        <f t="shared" si="6"/>
        <v>0</v>
      </c>
      <c r="G46" s="17" t="e">
        <v>#DIV/0!</v>
      </c>
      <c r="H46" s="189" t="s">
        <v>51</v>
      </c>
      <c r="I46" s="190"/>
      <c r="J46" s="127"/>
      <c r="K46" s="20" t="str">
        <f>IF(K43=L43,"",IF(ABS(K43-L43&lt;5),"",K43-L43))</f>
        <v/>
      </c>
      <c r="L46" s="191" t="str">
        <f>IF(K46="","","ERREUR TVA")</f>
        <v/>
      </c>
      <c r="M46" s="191"/>
    </row>
    <row r="47" spans="1:13" ht="18.75" customHeight="1" x14ac:dyDescent="0.25">
      <c r="A47" s="162" t="s">
        <v>52</v>
      </c>
      <c r="B47" s="163"/>
      <c r="C47" s="164"/>
      <c r="D47" s="108"/>
      <c r="E47" s="106">
        <f t="shared" si="5"/>
        <v>0</v>
      </c>
      <c r="F47" s="107">
        <f t="shared" si="6"/>
        <v>0</v>
      </c>
      <c r="G47" s="17" t="e">
        <v>#DIV/0!</v>
      </c>
      <c r="H47" s="192" t="s">
        <v>53</v>
      </c>
      <c r="I47" s="193"/>
      <c r="J47" s="128" t="e">
        <f>J44/J41</f>
        <v>#DIV/0!</v>
      </c>
      <c r="K47" s="15"/>
      <c r="L47" s="2"/>
      <c r="M47" s="2"/>
    </row>
    <row r="48" spans="1:13" ht="18.75" customHeight="1" thickBot="1" x14ac:dyDescent="0.3">
      <c r="A48" s="162" t="s">
        <v>54</v>
      </c>
      <c r="B48" s="163"/>
      <c r="C48" s="164"/>
      <c r="D48" s="108"/>
      <c r="E48" s="106">
        <f t="shared" si="5"/>
        <v>0</v>
      </c>
      <c r="F48" s="107">
        <f t="shared" si="6"/>
        <v>0</v>
      </c>
      <c r="G48" s="17" t="e">
        <v>#DIV/0!</v>
      </c>
      <c r="H48" s="194" t="s">
        <v>55</v>
      </c>
      <c r="I48" s="195"/>
      <c r="J48" s="129" t="e">
        <f>M44/L41</f>
        <v>#DIV/0!</v>
      </c>
      <c r="K48" s="15"/>
      <c r="L48" s="2"/>
      <c r="M48" s="2"/>
    </row>
    <row r="49" spans="1:13" ht="18.75" customHeight="1" x14ac:dyDescent="0.25">
      <c r="A49" s="162" t="s">
        <v>56</v>
      </c>
      <c r="B49" s="163"/>
      <c r="C49" s="164"/>
      <c r="D49" s="118"/>
      <c r="E49" s="106">
        <f t="shared" si="5"/>
        <v>0</v>
      </c>
      <c r="F49" s="107">
        <f t="shared" si="6"/>
        <v>0</v>
      </c>
      <c r="G49" s="17" t="e">
        <v>#DIV/0!</v>
      </c>
      <c r="H49" s="21"/>
      <c r="I49" s="21"/>
      <c r="J49" s="22"/>
      <c r="K49" s="15"/>
      <c r="L49" s="2"/>
      <c r="M49" s="2"/>
    </row>
    <row r="50" spans="1:13" ht="18.75" customHeight="1" thickBot="1" x14ac:dyDescent="0.3">
      <c r="A50" s="180" t="s">
        <v>47</v>
      </c>
      <c r="B50" s="181"/>
      <c r="C50" s="182"/>
      <c r="D50" s="111"/>
      <c r="E50" s="112">
        <f t="shared" si="5"/>
        <v>0</v>
      </c>
      <c r="F50" s="113">
        <f t="shared" si="6"/>
        <v>0</v>
      </c>
      <c r="G50" s="13"/>
      <c r="H50" s="183" t="s">
        <v>57</v>
      </c>
      <c r="I50" s="183"/>
      <c r="J50" s="183"/>
      <c r="K50" s="183"/>
      <c r="L50" s="2"/>
      <c r="M50" s="2"/>
    </row>
    <row r="51" spans="1:13" ht="18.75" customHeight="1" x14ac:dyDescent="0.25">
      <c r="A51" s="171" t="s">
        <v>58</v>
      </c>
      <c r="B51" s="172"/>
      <c r="C51" s="173"/>
      <c r="D51" s="114"/>
      <c r="E51" s="115"/>
      <c r="F51" s="116"/>
      <c r="G51" s="13"/>
      <c r="H51" s="174" t="s">
        <v>59</v>
      </c>
      <c r="I51" s="175"/>
      <c r="J51" s="176"/>
      <c r="K51" s="125">
        <v>0</v>
      </c>
      <c r="L51" s="4" t="e">
        <v>#DIV/0!</v>
      </c>
      <c r="M51" s="5">
        <v>0</v>
      </c>
    </row>
    <row r="52" spans="1:13" ht="18.75" customHeight="1" x14ac:dyDescent="0.25">
      <c r="A52" s="162" t="s">
        <v>60</v>
      </c>
      <c r="B52" s="163"/>
      <c r="C52" s="164"/>
      <c r="D52" s="108"/>
      <c r="E52" s="109"/>
      <c r="F52" s="107">
        <f>D52</f>
        <v>0</v>
      </c>
      <c r="G52" s="17" t="e">
        <v>#DIV/0!</v>
      </c>
      <c r="H52" s="177" t="s">
        <v>61</v>
      </c>
      <c r="I52" s="178"/>
      <c r="J52" s="179"/>
      <c r="K52" s="126">
        <v>0</v>
      </c>
      <c r="L52" s="4">
        <v>0.05</v>
      </c>
      <c r="M52" s="6">
        <v>0</v>
      </c>
    </row>
    <row r="53" spans="1:13" ht="18.75" customHeight="1" x14ac:dyDescent="0.25">
      <c r="A53" s="162" t="s">
        <v>62</v>
      </c>
      <c r="B53" s="163"/>
      <c r="C53" s="164"/>
      <c r="D53" s="108"/>
      <c r="E53" s="109"/>
      <c r="F53" s="107">
        <f t="shared" ref="F53:F55" si="7">D53</f>
        <v>0</v>
      </c>
      <c r="G53" s="17" t="e">
        <v>#DIV/0!</v>
      </c>
      <c r="H53" s="165"/>
      <c r="I53" s="166"/>
      <c r="J53" s="167"/>
      <c r="K53" s="23"/>
      <c r="L53" s="7"/>
      <c r="M53" s="5">
        <v>0</v>
      </c>
    </row>
    <row r="54" spans="1:13" ht="18.75" customHeight="1" x14ac:dyDescent="0.25">
      <c r="A54" s="162" t="s">
        <v>63</v>
      </c>
      <c r="B54" s="163"/>
      <c r="C54" s="164"/>
      <c r="D54" s="108"/>
      <c r="E54" s="109"/>
      <c r="F54" s="107">
        <f t="shared" si="7"/>
        <v>0</v>
      </c>
      <c r="G54" s="13"/>
      <c r="H54" s="165"/>
      <c r="I54" s="166"/>
      <c r="J54" s="167"/>
      <c r="K54" s="23"/>
      <c r="L54" s="2"/>
      <c r="M54" s="2"/>
    </row>
    <row r="55" spans="1:13" ht="18.75" customHeight="1" x14ac:dyDescent="0.25">
      <c r="A55" s="162" t="s">
        <v>64</v>
      </c>
      <c r="B55" s="163"/>
      <c r="C55" s="164"/>
      <c r="D55" s="108"/>
      <c r="E55" s="109"/>
      <c r="F55" s="107">
        <f t="shared" si="7"/>
        <v>0</v>
      </c>
      <c r="G55" s="17" t="e">
        <v>#DIV/0!</v>
      </c>
      <c r="H55" s="165"/>
      <c r="I55" s="166"/>
      <c r="J55" s="167"/>
      <c r="K55" s="23"/>
      <c r="L55" s="2"/>
      <c r="M55" s="2"/>
    </row>
    <row r="56" spans="1:13" ht="18.75" customHeight="1" thickBot="1" x14ac:dyDescent="0.3">
      <c r="A56" s="168" t="s">
        <v>47</v>
      </c>
      <c r="B56" s="169"/>
      <c r="C56" s="170"/>
      <c r="D56" s="119"/>
      <c r="E56" s="120">
        <f t="shared" ref="E56" si="8">D56*$K$6</f>
        <v>0</v>
      </c>
      <c r="F56" s="121">
        <f>D56+E56</f>
        <v>0</v>
      </c>
      <c r="G56" s="13"/>
      <c r="H56" s="165"/>
      <c r="I56" s="166"/>
      <c r="J56" s="167"/>
      <c r="K56" s="23"/>
      <c r="L56" s="2"/>
      <c r="M56" s="2"/>
    </row>
    <row r="57" spans="1:13" ht="21" customHeight="1" thickBot="1" x14ac:dyDescent="0.3">
      <c r="A57" s="156" t="s">
        <v>65</v>
      </c>
      <c r="B57" s="157"/>
      <c r="C57" s="158"/>
      <c r="D57" s="122">
        <f>SUM(D24:D56)</f>
        <v>0</v>
      </c>
      <c r="E57" s="123">
        <f>SUM(E24:E56)</f>
        <v>0</v>
      </c>
      <c r="F57" s="124">
        <f>SUM(F24:F56)</f>
        <v>0</v>
      </c>
      <c r="G57" s="13"/>
      <c r="H57" s="159"/>
      <c r="I57" s="160"/>
      <c r="J57" s="161"/>
      <c r="K57" s="24"/>
      <c r="L57" s="2"/>
      <c r="M57" s="2"/>
    </row>
  </sheetData>
  <mergeCells count="92">
    <mergeCell ref="K4:M4"/>
    <mergeCell ref="A5:B5"/>
    <mergeCell ref="A6:A15"/>
    <mergeCell ref="A1:M2"/>
    <mergeCell ref="A24:C24"/>
    <mergeCell ref="H24:I24"/>
    <mergeCell ref="A4:F4"/>
    <mergeCell ref="G4:H4"/>
    <mergeCell ref="I4:J4"/>
    <mergeCell ref="A16:A19"/>
    <mergeCell ref="A20:B20"/>
    <mergeCell ref="A21:M21"/>
    <mergeCell ref="A23:C23"/>
    <mergeCell ref="H23:I23"/>
    <mergeCell ref="A25:C25"/>
    <mergeCell ref="H25:I25"/>
    <mergeCell ref="A26:C26"/>
    <mergeCell ref="H26:I26"/>
    <mergeCell ref="A27:C27"/>
    <mergeCell ref="H27:I27"/>
    <mergeCell ref="A28:C28"/>
    <mergeCell ref="A29:C29"/>
    <mergeCell ref="H29:I29"/>
    <mergeCell ref="L29:M29"/>
    <mergeCell ref="A30:C30"/>
    <mergeCell ref="H30:I30"/>
    <mergeCell ref="L30:M30"/>
    <mergeCell ref="A31:C31"/>
    <mergeCell ref="H31:I31"/>
    <mergeCell ref="L31:M31"/>
    <mergeCell ref="A32:C32"/>
    <mergeCell ref="H32:I32"/>
    <mergeCell ref="L32:M32"/>
    <mergeCell ref="A33:C33"/>
    <mergeCell ref="H33:I33"/>
    <mergeCell ref="L33:M33"/>
    <mergeCell ref="A34:C34"/>
    <mergeCell ref="H34:I34"/>
    <mergeCell ref="L34:M34"/>
    <mergeCell ref="A35:C35"/>
    <mergeCell ref="H35:I35"/>
    <mergeCell ref="L35:M35"/>
    <mergeCell ref="A36:C36"/>
    <mergeCell ref="H36:I36"/>
    <mergeCell ref="L36:M36"/>
    <mergeCell ref="A37:C37"/>
    <mergeCell ref="H37:I37"/>
    <mergeCell ref="L37:M37"/>
    <mergeCell ref="A38:C38"/>
    <mergeCell ref="H38:I38"/>
    <mergeCell ref="L38:M38"/>
    <mergeCell ref="A39:C39"/>
    <mergeCell ref="A40:C40"/>
    <mergeCell ref="H40:I40"/>
    <mergeCell ref="L40:M40"/>
    <mergeCell ref="A41:C41"/>
    <mergeCell ref="L41:M41"/>
    <mergeCell ref="A42:C42"/>
    <mergeCell ref="H42:I42"/>
    <mergeCell ref="L42:M42"/>
    <mergeCell ref="A43:C43"/>
    <mergeCell ref="H43:I43"/>
    <mergeCell ref="L43:M43"/>
    <mergeCell ref="A50:C50"/>
    <mergeCell ref="H50:K50"/>
    <mergeCell ref="A44:C44"/>
    <mergeCell ref="H44:I44"/>
    <mergeCell ref="L44:M44"/>
    <mergeCell ref="A45:C45"/>
    <mergeCell ref="L45:M45"/>
    <mergeCell ref="A46:C46"/>
    <mergeCell ref="H46:I46"/>
    <mergeCell ref="L46:M46"/>
    <mergeCell ref="A47:C47"/>
    <mergeCell ref="H47:I47"/>
    <mergeCell ref="A48:C48"/>
    <mergeCell ref="H48:I48"/>
    <mergeCell ref="A49:C49"/>
    <mergeCell ref="A51:C51"/>
    <mergeCell ref="H51:J51"/>
    <mergeCell ref="A52:C52"/>
    <mergeCell ref="H52:J52"/>
    <mergeCell ref="A53:C53"/>
    <mergeCell ref="H53:J53"/>
    <mergeCell ref="A57:C57"/>
    <mergeCell ref="H57:J57"/>
    <mergeCell ref="A54:C54"/>
    <mergeCell ref="H54:J54"/>
    <mergeCell ref="A55:C55"/>
    <mergeCell ref="H55:J55"/>
    <mergeCell ref="A56:C56"/>
    <mergeCell ref="H56:J5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- Bvd Carnot Hardricourt</vt:lpstr>
    </vt:vector>
  </TitlesOfParts>
  <Company>Conseil Général des Yvelines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GUILLARD Jérémie</dc:creator>
  <cp:lastModifiedBy>GUILLARD Jérémie</cp:lastModifiedBy>
  <cp:lastPrinted>2019-08-08T12:53:35Z</cp:lastPrinted>
  <dcterms:created xsi:type="dcterms:W3CDTF">2019-01-03T15:39:28Z</dcterms:created>
  <dcterms:modified xsi:type="dcterms:W3CDTF">2021-02-08T17:42:52Z</dcterms:modified>
</cp:coreProperties>
</file>